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https://scopegroup.sharepoint.com/sites/ScopeData/Macro Economic Board/MEC Research/2025/Global Economic Outlook – Mid-Year 2025/"/>
    </mc:Choice>
  </mc:AlternateContent>
  <xr:revisionPtr revIDLastSave="117" documentId="8_{977C6CBA-21AE-40E1-A623-9DFD31CBC005}" xr6:coauthVersionLast="47" xr6:coauthVersionMax="47" xr10:uidLastSave="{6E885FA2-6118-4A72-9B03-D25B2AF54E9E}"/>
  <bookViews>
    <workbookView xWindow="-110" yWindow="-110" windowWidth="19420" windowHeight="11500" xr2:uid="{1CD72ECA-951F-4EEB-A9EC-2BD3C0430CC8}"/>
  </bookViews>
  <sheets>
    <sheet name="Table 1" sheetId="12" r:id="rId1"/>
    <sheet name="Tables 2-3" sheetId="13" r:id="rId2"/>
  </sheets>
  <externalReferences>
    <externalReference r:id="rId3"/>
  </externalReferences>
  <definedNames>
    <definedName name="_DLX1.INC" localSheetId="0">'Table 1'!#REF!</definedName>
    <definedName name="_DLX1.INC" localSheetId="1">'Tables 2-3'!#REF!</definedName>
    <definedName name="_DLX1.INC">#REF!</definedName>
    <definedName name="_DLX10.INC">#REF!</definedName>
    <definedName name="_DLX11.INC">#REF!</definedName>
    <definedName name="_DLX12.INC">#REF!</definedName>
    <definedName name="_DLX13.INC">#REF!</definedName>
    <definedName name="_DLX2.INC" localSheetId="0">'Table 1'!#REF!</definedName>
    <definedName name="_DLX2.INC" localSheetId="1">'Tables 2-3'!#REF!</definedName>
    <definedName name="_DLX2.INC">#REF!</definedName>
    <definedName name="_DLX3.INC" localSheetId="0">'Table 1'!#REF!</definedName>
    <definedName name="_DLX3.INC" localSheetId="1">'Tables 2-3'!#REF!</definedName>
    <definedName name="_DLX3.INC">#REF!</definedName>
    <definedName name="_DLX4.INC" localSheetId="0">'Table 1'!#REF!</definedName>
    <definedName name="_DLX4.INC" localSheetId="1">'Tables 2-3'!#REF!</definedName>
    <definedName name="_DLX4.INC">#REF!</definedName>
    <definedName name="_DLX5.INC" localSheetId="0">'Table 1'!#REF!</definedName>
    <definedName name="_DLX5.INC" localSheetId="1">'Tables 2-3'!#REF!</definedName>
    <definedName name="_DLX5.INC">#REF!</definedName>
    <definedName name="_DLX6.INC">#REF!</definedName>
    <definedName name="_DLX7.INC">#REF!</definedName>
    <definedName name="_DLX8.INC" localSheetId="0">'Table 1'!#REF!</definedName>
    <definedName name="_DLX8.INC" localSheetId="1">'Tables 2-3'!#REF!</definedName>
    <definedName name="_DLX8.INC">#REF!</definedName>
    <definedName name="_DLX9.INC">#REF!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Area" localSheetId="0">'Table 1'!$A$1:$C$33</definedName>
    <definedName name="_xlnm.Print_Area" localSheetId="1">'Tables 2-3'!$B$2:$W$118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D55" i="13" l="1"/>
  <c r="AV55" i="13"/>
  <c r="AN55" i="13"/>
  <c r="AF55" i="13"/>
  <c r="AH55" i="13" s="1"/>
  <c r="Y55" i="13"/>
  <c r="BG54" i="13"/>
  <c r="BF54" i="13"/>
  <c r="BE54" i="13"/>
  <c r="AX54" i="13"/>
  <c r="AY54" i="13" s="1"/>
  <c r="AW54" i="13"/>
  <c r="AP54" i="13"/>
  <c r="AO54" i="13"/>
  <c r="AH54" i="13"/>
  <c r="AI54" i="13" s="1"/>
  <c r="AG54" i="13"/>
  <c r="BD53" i="13"/>
  <c r="AV53" i="13"/>
  <c r="AN53" i="13"/>
  <c r="AF53" i="13"/>
  <c r="Y53" i="13"/>
  <c r="BE52" i="13"/>
  <c r="BD52" i="13"/>
  <c r="BF52" i="13" s="1"/>
  <c r="AV52" i="13"/>
  <c r="AX52" i="13" s="1"/>
  <c r="AN52" i="13"/>
  <c r="AF52" i="13"/>
  <c r="Y52" i="13"/>
  <c r="BF51" i="13"/>
  <c r="BG51" i="13" s="1"/>
  <c r="AX51" i="13"/>
  <c r="AY51" i="13" s="1"/>
  <c r="AP51" i="13"/>
  <c r="AQ51" i="13" s="1"/>
  <c r="AH51" i="13"/>
  <c r="AI51" i="13" s="1"/>
  <c r="BF50" i="13"/>
  <c r="BE50" i="13"/>
  <c r="AX50" i="13"/>
  <c r="AW50" i="13"/>
  <c r="AY50" i="13" s="1"/>
  <c r="AP50" i="13"/>
  <c r="AQ50" i="13" s="1"/>
  <c r="AO50" i="13"/>
  <c r="AF50" i="13"/>
  <c r="BF49" i="13"/>
  <c r="BG49" i="13" s="1"/>
  <c r="AX49" i="13"/>
  <c r="AY49" i="13" s="1"/>
  <c r="AP49" i="13"/>
  <c r="AQ49" i="13" s="1"/>
  <c r="AH49" i="13"/>
  <c r="AI49" i="13" s="1"/>
  <c r="BG48" i="13"/>
  <c r="BF48" i="13"/>
  <c r="BE48" i="13"/>
  <c r="AY48" i="13"/>
  <c r="AX48" i="13"/>
  <c r="AW48" i="13"/>
  <c r="AP48" i="13"/>
  <c r="AQ48" i="13" s="1"/>
  <c r="AO48" i="13"/>
  <c r="Y48" i="13"/>
  <c r="AF48" i="13"/>
  <c r="BF47" i="13"/>
  <c r="BD47" i="13"/>
  <c r="BE47" i="13" s="1"/>
  <c r="AX47" i="13"/>
  <c r="AW47" i="13"/>
  <c r="Y47" i="13"/>
  <c r="AV47" i="13"/>
  <c r="AN47" i="13"/>
  <c r="AO47" i="13" s="1"/>
  <c r="AF47" i="13"/>
  <c r="AV46" i="13"/>
  <c r="AW46" i="13" s="1"/>
  <c r="AF46" i="13"/>
  <c r="BD46" i="13"/>
  <c r="AN46" i="13"/>
  <c r="Y46" i="13"/>
  <c r="BD45" i="13"/>
  <c r="BF45" i="13" s="1"/>
  <c r="AV45" i="13"/>
  <c r="AX45" i="13" s="1"/>
  <c r="AN45" i="13"/>
  <c r="AF45" i="13"/>
  <c r="BF44" i="13"/>
  <c r="BG44" i="13" s="1"/>
  <c r="AX44" i="13"/>
  <c r="AY44" i="13" s="1"/>
  <c r="AP44" i="13"/>
  <c r="AQ44" i="13" s="1"/>
  <c r="AH44" i="13"/>
  <c r="AI44" i="13" s="1"/>
  <c r="BD43" i="13"/>
  <c r="BF43" i="13" s="1"/>
  <c r="AV43" i="13"/>
  <c r="AN43" i="13"/>
  <c r="AO43" i="13" s="1"/>
  <c r="AH43" i="13"/>
  <c r="AI43" i="13" s="1"/>
  <c r="AF43" i="13"/>
  <c r="AG43" i="13" s="1"/>
  <c r="Y43" i="13"/>
  <c r="AW42" i="13"/>
  <c r="AN42" i="13"/>
  <c r="AO42" i="13" s="1"/>
  <c r="BD42" i="13"/>
  <c r="AV42" i="13"/>
  <c r="AX42" i="13" s="1"/>
  <c r="AF42" i="13"/>
  <c r="AG42" i="13" s="1"/>
  <c r="C42" i="13"/>
  <c r="AV41" i="13"/>
  <c r="AX41" i="13" s="1"/>
  <c r="AN41" i="13"/>
  <c r="AP41" i="13" s="1"/>
  <c r="Y41" i="13"/>
  <c r="BD41" i="13"/>
  <c r="BF41" i="13" s="1"/>
  <c r="AF41" i="13"/>
  <c r="BD40" i="13"/>
  <c r="BF40" i="13" s="1"/>
  <c r="AV40" i="13"/>
  <c r="AW40" i="13" s="1"/>
  <c r="AN40" i="13"/>
  <c r="AF40" i="13"/>
  <c r="AG40" i="13" s="1"/>
  <c r="AN38" i="13"/>
  <c r="AP38" i="13" s="1"/>
  <c r="AG38" i="13"/>
  <c r="BD38" i="13"/>
  <c r="AV38" i="13"/>
  <c r="AW38" i="13" s="1"/>
  <c r="AF38" i="13"/>
  <c r="AH38" i="13" s="1"/>
  <c r="AI38" i="13" s="1"/>
  <c r="C38" i="13"/>
  <c r="AF37" i="13"/>
  <c r="AH37" i="13" s="1"/>
  <c r="BD37" i="13"/>
  <c r="BF37" i="13" s="1"/>
  <c r="AV37" i="13"/>
  <c r="AX37" i="13" s="1"/>
  <c r="AN37" i="13"/>
  <c r="AO37" i="13" s="1"/>
  <c r="BF36" i="13"/>
  <c r="BD36" i="13"/>
  <c r="BE36" i="13" s="1"/>
  <c r="AV36" i="13"/>
  <c r="AN36" i="13"/>
  <c r="AP36" i="13" s="1"/>
  <c r="AF36" i="13"/>
  <c r="Y36" i="13"/>
  <c r="BD35" i="13"/>
  <c r="AV35" i="13"/>
  <c r="AN35" i="13"/>
  <c r="AP35" i="13" s="1"/>
  <c r="AF35" i="13"/>
  <c r="AG35" i="13" s="1"/>
  <c r="Y35" i="13"/>
  <c r="BF34" i="13"/>
  <c r="BG34" i="13" s="1"/>
  <c r="BD34" i="13"/>
  <c r="BE34" i="13" s="1"/>
  <c r="AV34" i="13"/>
  <c r="AF34" i="13"/>
  <c r="AH34" i="13" s="1"/>
  <c r="AN34" i="13"/>
  <c r="Y34" i="13"/>
  <c r="BD32" i="13"/>
  <c r="AV32" i="13"/>
  <c r="AW32" i="13" s="1"/>
  <c r="AN32" i="13"/>
  <c r="AF32" i="13"/>
  <c r="AH32" i="13" s="1"/>
  <c r="Y32" i="13"/>
  <c r="BD31" i="13"/>
  <c r="AN31" i="13"/>
  <c r="AP31" i="13" s="1"/>
  <c r="AF31" i="13"/>
  <c r="AG31" i="13" s="1"/>
  <c r="AV31" i="13"/>
  <c r="Y31" i="13"/>
  <c r="BD30" i="13"/>
  <c r="BF30" i="13" s="1"/>
  <c r="AN30" i="13"/>
  <c r="AP30" i="13" s="1"/>
  <c r="AF30" i="13"/>
  <c r="Y30" i="13"/>
  <c r="AV30" i="13"/>
  <c r="AX30" i="13" s="1"/>
  <c r="BD29" i="13"/>
  <c r="AV29" i="13"/>
  <c r="AW29" i="13" s="1"/>
  <c r="AG29" i="13"/>
  <c r="AI29" i="13" s="1"/>
  <c r="AN29" i="13"/>
  <c r="AF29" i="13"/>
  <c r="AH29" i="13" s="1"/>
  <c r="Y29" i="13"/>
  <c r="AN28" i="13"/>
  <c r="AP28" i="13" s="1"/>
  <c r="AF28" i="13"/>
  <c r="AH28" i="13" s="1"/>
  <c r="BD28" i="13"/>
  <c r="AV28" i="13"/>
  <c r="Y28" i="13"/>
  <c r="BD26" i="13"/>
  <c r="BF26" i="13" s="1"/>
  <c r="AX26" i="13"/>
  <c r="AW26" i="13"/>
  <c r="AN26" i="13"/>
  <c r="AP26" i="13" s="1"/>
  <c r="AF26" i="13"/>
  <c r="AH26" i="13" s="1"/>
  <c r="AV26" i="13"/>
  <c r="AF25" i="13"/>
  <c r="AH25" i="13" s="1"/>
  <c r="BD25" i="13"/>
  <c r="BF25" i="13" s="1"/>
  <c r="AV25" i="13"/>
  <c r="AX25" i="13" s="1"/>
  <c r="AN25" i="13"/>
  <c r="AP25" i="13" s="1"/>
  <c r="Y25" i="13"/>
  <c r="AW24" i="13"/>
  <c r="AN24" i="13"/>
  <c r="Y24" i="13"/>
  <c r="BD24" i="13"/>
  <c r="BE24" i="13" s="1"/>
  <c r="AV24" i="13"/>
  <c r="AX24" i="13" s="1"/>
  <c r="AF24" i="13"/>
  <c r="AH24" i="13" s="1"/>
  <c r="AV23" i="13"/>
  <c r="AN23" i="13"/>
  <c r="BD23" i="13"/>
  <c r="BE23" i="13" s="1"/>
  <c r="AF23" i="13"/>
  <c r="AH22" i="13"/>
  <c r="AI22" i="13" s="1"/>
  <c r="BD22" i="13"/>
  <c r="AV22" i="13"/>
  <c r="AN22" i="13"/>
  <c r="AF22" i="13"/>
  <c r="AG22" i="13" s="1"/>
  <c r="Y22" i="13"/>
  <c r="BD21" i="13"/>
  <c r="AN21" i="13"/>
  <c r="AP21" i="13" s="1"/>
  <c r="AV21" i="13"/>
  <c r="AX21" i="13" s="1"/>
  <c r="AF21" i="13"/>
  <c r="Y21" i="13"/>
  <c r="AG20" i="13"/>
  <c r="BD20" i="13"/>
  <c r="BE20" i="13" s="1"/>
  <c r="AV20" i="13"/>
  <c r="AX20" i="13" s="1"/>
  <c r="AN20" i="13"/>
  <c r="AF20" i="13"/>
  <c r="AH20" i="13" s="1"/>
  <c r="Y20" i="13"/>
  <c r="AV19" i="13"/>
  <c r="BD19" i="13"/>
  <c r="AN19" i="13"/>
  <c r="AF19" i="13"/>
  <c r="AG19" i="13" s="1"/>
  <c r="Y19" i="13"/>
  <c r="BF18" i="13"/>
  <c r="BG18" i="13" s="1"/>
  <c r="AV18" i="13"/>
  <c r="AX18" i="13" s="1"/>
  <c r="AF18" i="13"/>
  <c r="AH18" i="13" s="1"/>
  <c r="BD18" i="13"/>
  <c r="BE18" i="13" s="1"/>
  <c r="AN18" i="13"/>
  <c r="Y18" i="13"/>
  <c r="BD17" i="13"/>
  <c r="BF17" i="13" s="1"/>
  <c r="AN17" i="13"/>
  <c r="AG17" i="13"/>
  <c r="AV17" i="13"/>
  <c r="AW17" i="13" s="1"/>
  <c r="AF17" i="13"/>
  <c r="AH17" i="13" s="1"/>
  <c r="BF16" i="13"/>
  <c r="BE16" i="13"/>
  <c r="AF16" i="13"/>
  <c r="Y16" i="13"/>
  <c r="BD16" i="13"/>
  <c r="AV16" i="13"/>
  <c r="AN16" i="13"/>
  <c r="BD15" i="13"/>
  <c r="BF15" i="13" s="1"/>
  <c r="AW15" i="13"/>
  <c r="AY15" i="13" s="1"/>
  <c r="AF15" i="13"/>
  <c r="AH15" i="13" s="1"/>
  <c r="AV15" i="13"/>
  <c r="AX15" i="13" s="1"/>
  <c r="AN15" i="13"/>
  <c r="AP15" i="13" s="1"/>
  <c r="BF14" i="13"/>
  <c r="BD14" i="13"/>
  <c r="BE14" i="13" s="1"/>
  <c r="AV14" i="13"/>
  <c r="AN14" i="13"/>
  <c r="AP14" i="13" s="1"/>
  <c r="AF14" i="13"/>
  <c r="AH14" i="13" s="1"/>
  <c r="Y14" i="13"/>
  <c r="BD13" i="13"/>
  <c r="AO13" i="13"/>
  <c r="AF13" i="13"/>
  <c r="AH13" i="13" s="1"/>
  <c r="AV13" i="13"/>
  <c r="AN13" i="13"/>
  <c r="AP13" i="13" s="1"/>
  <c r="BD12" i="13"/>
  <c r="BE12" i="13" s="1"/>
  <c r="AP12" i="13"/>
  <c r="AO12" i="13"/>
  <c r="AN12" i="13"/>
  <c r="AV12" i="13"/>
  <c r="AF12" i="13"/>
  <c r="Y12" i="13"/>
  <c r="BD11" i="13"/>
  <c r="BE11" i="13" s="1"/>
  <c r="AX11" i="13"/>
  <c r="AY11" i="13" s="1"/>
  <c r="AW11" i="13"/>
  <c r="AV11" i="13"/>
  <c r="AN11" i="13"/>
  <c r="AF11" i="13"/>
  <c r="AH11" i="13" s="1"/>
  <c r="Y11" i="13"/>
  <c r="BD10" i="13"/>
  <c r="BE10" i="13" s="1"/>
  <c r="AV10" i="13"/>
  <c r="AN10" i="13"/>
  <c r="AF10" i="13"/>
  <c r="AG10" i="13" s="1"/>
  <c r="Y10" i="13"/>
  <c r="BE9" i="13"/>
  <c r="AV9" i="13"/>
  <c r="AX9" i="13" s="1"/>
  <c r="AN9" i="13"/>
  <c r="AP9" i="13" s="1"/>
  <c r="Y9" i="13"/>
  <c r="BD9" i="13"/>
  <c r="BF9" i="13" s="1"/>
  <c r="AF9" i="13"/>
  <c r="BD8" i="13"/>
  <c r="BE8" i="13" s="1"/>
  <c r="AV8" i="13"/>
  <c r="AW8" i="13" s="1"/>
  <c r="AN8" i="13"/>
  <c r="AF8" i="13"/>
  <c r="AG8" i="13" s="1"/>
  <c r="AX7" i="13"/>
  <c r="AW7" i="13"/>
  <c r="AN7" i="13"/>
  <c r="AO7" i="13" s="1"/>
  <c r="BD7" i="13"/>
  <c r="AV7" i="13"/>
  <c r="AF7" i="13"/>
  <c r="Y7" i="13"/>
  <c r="AN6" i="13"/>
  <c r="AH6" i="13"/>
  <c r="AI6" i="13" s="1"/>
  <c r="AG6" i="13"/>
  <c r="Y6" i="13"/>
  <c r="BD6" i="13"/>
  <c r="BE6" i="13" s="1"/>
  <c r="AV6" i="13"/>
  <c r="AF6" i="13"/>
  <c r="AO26" i="13" l="1"/>
  <c r="AY7" i="13"/>
  <c r="BF20" i="13"/>
  <c r="BG20" i="13" s="1"/>
  <c r="AH31" i="13"/>
  <c r="AI31" i="13" s="1"/>
  <c r="AY42" i="13"/>
  <c r="AX8" i="13"/>
  <c r="AY8" i="13" s="1"/>
  <c r="AO25" i="13"/>
  <c r="AG37" i="13"/>
  <c r="AW25" i="13"/>
  <c r="AY25" i="13" s="1"/>
  <c r="BE30" i="13"/>
  <c r="BG30" i="13" s="1"/>
  <c r="AH35" i="13"/>
  <c r="AP37" i="13"/>
  <c r="AQ37" i="13" s="1"/>
  <c r="AH42" i="13"/>
  <c r="AI42" i="13" s="1"/>
  <c r="AP43" i="13"/>
  <c r="AQ43" i="13" s="1"/>
  <c r="AX17" i="13"/>
  <c r="AY17" i="13" s="1"/>
  <c r="AG55" i="13"/>
  <c r="AI55" i="13" s="1"/>
  <c r="BF6" i="13"/>
  <c r="BG6" i="13" s="1"/>
  <c r="AH10" i="13"/>
  <c r="AI10" i="13" s="1"/>
  <c r="BF23" i="13"/>
  <c r="BG23" i="13" s="1"/>
  <c r="AW37" i="13"/>
  <c r="AY37" i="13" s="1"/>
  <c r="AH40" i="13"/>
  <c r="AI40" i="13" s="1"/>
  <c r="AW52" i="13"/>
  <c r="AQ25" i="13"/>
  <c r="AH8" i="13"/>
  <c r="AI8" i="13" s="1"/>
  <c r="AH19" i="13"/>
  <c r="AI19" i="13" s="1"/>
  <c r="AW21" i="13"/>
  <c r="AY21" i="13" s="1"/>
  <c r="BE37" i="13"/>
  <c r="BG37" i="13" s="1"/>
  <c r="AP42" i="13"/>
  <c r="BF35" i="13"/>
  <c r="BE35" i="13"/>
  <c r="AO8" i="13"/>
  <c r="AP8" i="13"/>
  <c r="AQ8" i="13" s="1"/>
  <c r="AH23" i="13"/>
  <c r="AG23" i="13"/>
  <c r="BG26" i="13"/>
  <c r="BF21" i="13"/>
  <c r="BE21" i="13"/>
  <c r="AO40" i="13"/>
  <c r="AP40" i="13"/>
  <c r="AX6" i="13"/>
  <c r="AW6" i="13"/>
  <c r="BF7" i="13"/>
  <c r="BE7" i="13"/>
  <c r="AP10" i="13"/>
  <c r="AO10" i="13"/>
  <c r="BF10" i="13"/>
  <c r="BG10" i="13" s="1"/>
  <c r="AX13" i="13"/>
  <c r="AW13" i="13"/>
  <c r="AX16" i="13"/>
  <c r="AW16" i="13"/>
  <c r="AP23" i="13"/>
  <c r="AO23" i="13"/>
  <c r="AY24" i="13"/>
  <c r="AH45" i="13"/>
  <c r="AG45" i="13"/>
  <c r="AH47" i="13"/>
  <c r="AG47" i="13"/>
  <c r="Y15" i="13"/>
  <c r="AG18" i="13"/>
  <c r="AI18" i="13" s="1"/>
  <c r="AH30" i="13"/>
  <c r="AG30" i="13"/>
  <c r="BF31" i="13"/>
  <c r="BE31" i="13"/>
  <c r="AP45" i="13"/>
  <c r="AO45" i="13"/>
  <c r="BF46" i="13"/>
  <c r="BE46" i="13"/>
  <c r="BF12" i="13"/>
  <c r="BG12" i="13" s="1"/>
  <c r="BF19" i="13"/>
  <c r="BE19" i="13"/>
  <c r="BF28" i="13"/>
  <c r="BE28" i="13"/>
  <c r="AX31" i="13"/>
  <c r="AW31" i="13"/>
  <c r="AY45" i="13"/>
  <c r="AH53" i="13"/>
  <c r="AG53" i="13"/>
  <c r="AP11" i="13"/>
  <c r="AO11" i="13"/>
  <c r="AP18" i="13"/>
  <c r="AO18" i="13"/>
  <c r="AG7" i="13"/>
  <c r="AH7" i="13"/>
  <c r="AI7" i="13" s="1"/>
  <c r="AP7" i="13"/>
  <c r="AQ7" i="13" s="1"/>
  <c r="AH16" i="13"/>
  <c r="AG16" i="13"/>
  <c r="AG41" i="13"/>
  <c r="AH41" i="13"/>
  <c r="AW12" i="13"/>
  <c r="AX12" i="13"/>
  <c r="AG9" i="13"/>
  <c r="AH9" i="13"/>
  <c r="AI9" i="13" s="1"/>
  <c r="AI24" i="13"/>
  <c r="BG47" i="13"/>
  <c r="AW9" i="13"/>
  <c r="AY9" i="13" s="1"/>
  <c r="BF13" i="13"/>
  <c r="BE13" i="13"/>
  <c r="AP16" i="13"/>
  <c r="AO16" i="13"/>
  <c r="AO17" i="13"/>
  <c r="AP17" i="13"/>
  <c r="AQ17" i="13" s="1"/>
  <c r="AW20" i="13"/>
  <c r="AY20" i="13" s="1"/>
  <c r="AG25" i="13"/>
  <c r="AI25" i="13" s="1"/>
  <c r="AQ42" i="13"/>
  <c r="AP46" i="13"/>
  <c r="AO46" i="13"/>
  <c r="BF55" i="13"/>
  <c r="BE55" i="13"/>
  <c r="BF11" i="13"/>
  <c r="BG11" i="13" s="1"/>
  <c r="AO19" i="13"/>
  <c r="AP19" i="13"/>
  <c r="AQ19" i="13" s="1"/>
  <c r="AX22" i="13"/>
  <c r="AW22" i="13"/>
  <c r="BF32" i="13"/>
  <c r="BE32" i="13"/>
  <c r="AQ41" i="13"/>
  <c r="AX14" i="13"/>
  <c r="AW14" i="13"/>
  <c r="AI17" i="13"/>
  <c r="AI20" i="13"/>
  <c r="BE22" i="13"/>
  <c r="BF22" i="13"/>
  <c r="BG22" i="13" s="1"/>
  <c r="AI28" i="13"/>
  <c r="BF42" i="13"/>
  <c r="BE42" i="13"/>
  <c r="AW10" i="13"/>
  <c r="AX10" i="13"/>
  <c r="AY10" i="13" s="1"/>
  <c r="AG28" i="13"/>
  <c r="AI35" i="13"/>
  <c r="AX36" i="13"/>
  <c r="AW36" i="13"/>
  <c r="AQ12" i="13"/>
  <c r="AQ13" i="13"/>
  <c r="BG16" i="13"/>
  <c r="AW34" i="13"/>
  <c r="AX34" i="13"/>
  <c r="AY34" i="13" s="1"/>
  <c r="AH36" i="13"/>
  <c r="AG36" i="13"/>
  <c r="BE40" i="13"/>
  <c r="BG40" i="13" s="1"/>
  <c r="BE45" i="13"/>
  <c r="BG45" i="13" s="1"/>
  <c r="AY47" i="13"/>
  <c r="BF53" i="13"/>
  <c r="BE53" i="13"/>
  <c r="AP20" i="13"/>
  <c r="AO20" i="13"/>
  <c r="BF24" i="13"/>
  <c r="BG24" i="13" s="1"/>
  <c r="AP29" i="13"/>
  <c r="AO29" i="13"/>
  <c r="AO31" i="13"/>
  <c r="AQ31" i="13" s="1"/>
  <c r="AX32" i="13"/>
  <c r="AY32" i="13" s="1"/>
  <c r="AX35" i="13"/>
  <c r="AW35" i="13"/>
  <c r="AO35" i="13"/>
  <c r="AQ35" i="13" s="1"/>
  <c r="Y40" i="13"/>
  <c r="AH50" i="13"/>
  <c r="AG50" i="13"/>
  <c r="AO9" i="13"/>
  <c r="AQ9" i="13" s="1"/>
  <c r="BG14" i="13"/>
  <c r="BE15" i="13"/>
  <c r="BG15" i="13" s="1"/>
  <c r="Y17" i="13"/>
  <c r="AX23" i="13"/>
  <c r="AW23" i="13"/>
  <c r="AQ26" i="13"/>
  <c r="AO36" i="13"/>
  <c r="AQ36" i="13" s="1"/>
  <c r="AI37" i="13"/>
  <c r="BE41" i="13"/>
  <c r="BG41" i="13" s="1"/>
  <c r="Y45" i="13"/>
  <c r="AP55" i="13"/>
  <c r="AO55" i="13"/>
  <c r="AI14" i="13"/>
  <c r="AP22" i="13"/>
  <c r="AO22" i="13"/>
  <c r="AY26" i="13"/>
  <c r="AX43" i="13"/>
  <c r="AW43" i="13"/>
  <c r="AQ54" i="13"/>
  <c r="AP6" i="13"/>
  <c r="AO6" i="13"/>
  <c r="AG14" i="13"/>
  <c r="AG15" i="13"/>
  <c r="AI15" i="13" s="1"/>
  <c r="AX28" i="13"/>
  <c r="AW28" i="13"/>
  <c r="Y42" i="13"/>
  <c r="AH48" i="13"/>
  <c r="AG48" i="13"/>
  <c r="Y13" i="13"/>
  <c r="AX19" i="13"/>
  <c r="AW19" i="13"/>
  <c r="BE26" i="13"/>
  <c r="AO28" i="13"/>
  <c r="AQ28" i="13" s="1"/>
  <c r="AX29" i="13"/>
  <c r="AY29" i="13" s="1"/>
  <c r="AO34" i="13"/>
  <c r="AP34" i="13"/>
  <c r="AQ34" i="13" s="1"/>
  <c r="BG36" i="13"/>
  <c r="AH46" i="13"/>
  <c r="AG46" i="13"/>
  <c r="BG50" i="13"/>
  <c r="AO14" i="13"/>
  <c r="AQ14" i="13" s="1"/>
  <c r="AO15" i="13"/>
  <c r="AQ15" i="13" s="1"/>
  <c r="AH21" i="13"/>
  <c r="AG21" i="13"/>
  <c r="AO21" i="13"/>
  <c r="AQ21" i="13" s="1"/>
  <c r="AG24" i="13"/>
  <c r="AW30" i="13"/>
  <c r="AY30" i="13" s="1"/>
  <c r="AP32" i="13"/>
  <c r="AO32" i="13"/>
  <c r="AQ38" i="13"/>
  <c r="BE43" i="13"/>
  <c r="BG43" i="13" s="1"/>
  <c r="AH52" i="13"/>
  <c r="AG52" i="13"/>
  <c r="AP53" i="13"/>
  <c r="AO53" i="13"/>
  <c r="BF8" i="13"/>
  <c r="BG8" i="13" s="1"/>
  <c r="BG9" i="13"/>
  <c r="AG11" i="13"/>
  <c r="AI11" i="13" s="1"/>
  <c r="AH12" i="13"/>
  <c r="AG12" i="13"/>
  <c r="AG13" i="13"/>
  <c r="AI13" i="13" s="1"/>
  <c r="BE17" i="13"/>
  <c r="BG17" i="13" s="1"/>
  <c r="AW18" i="13"/>
  <c r="AY18" i="13" s="1"/>
  <c r="BE25" i="13"/>
  <c r="BG25" i="13" s="1"/>
  <c r="BF29" i="13"/>
  <c r="BE29" i="13"/>
  <c r="AG32" i="13"/>
  <c r="AI32" i="13" s="1"/>
  <c r="AO38" i="13"/>
  <c r="AW45" i="13"/>
  <c r="AO24" i="13"/>
  <c r="AP24" i="13"/>
  <c r="AQ24" i="13" s="1"/>
  <c r="AG34" i="13"/>
  <c r="AI34" i="13" s="1"/>
  <c r="BE38" i="13"/>
  <c r="BF38" i="13"/>
  <c r="AX38" i="13"/>
  <c r="AY38" i="13" s="1"/>
  <c r="AX40" i="13"/>
  <c r="AY40" i="13" s="1"/>
  <c r="AP47" i="13"/>
  <c r="AQ47" i="13" s="1"/>
  <c r="AY52" i="13"/>
  <c r="AX53" i="13"/>
  <c r="AW53" i="13"/>
  <c r="Y37" i="13"/>
  <c r="Y50" i="13"/>
  <c r="BG52" i="13"/>
  <c r="AX55" i="13"/>
  <c r="AW55" i="13"/>
  <c r="Y26" i="13"/>
  <c r="Y38" i="13"/>
  <c r="AG26" i="13"/>
  <c r="AI26" i="13" s="1"/>
  <c r="AO30" i="13"/>
  <c r="AQ30" i="13" s="1"/>
  <c r="AO41" i="13"/>
  <c r="AX46" i="13"/>
  <c r="AY46" i="13" s="1"/>
  <c r="AP52" i="13"/>
  <c r="AO52" i="13"/>
  <c r="Y8" i="13"/>
  <c r="Y23" i="13"/>
  <c r="AW41" i="13"/>
  <c r="AY41" i="13" s="1"/>
  <c r="BG38" i="13" l="1"/>
  <c r="AY43" i="13"/>
  <c r="AQ46" i="13"/>
  <c r="AQ40" i="13"/>
  <c r="AQ32" i="13"/>
  <c r="BG21" i="13"/>
  <c r="AY53" i="13"/>
  <c r="AQ10" i="13"/>
  <c r="AI41" i="13"/>
  <c r="AI45" i="13"/>
  <c r="AI12" i="13"/>
  <c r="AY36" i="13"/>
  <c r="BG13" i="13"/>
  <c r="AQ11" i="13"/>
  <c r="AY13" i="13"/>
  <c r="BG55" i="13"/>
  <c r="AI47" i="13"/>
  <c r="AQ52" i="13"/>
  <c r="AQ22" i="13"/>
  <c r="AQ29" i="13"/>
  <c r="AI36" i="13"/>
  <c r="AY14" i="13"/>
  <c r="AI53" i="13"/>
  <c r="BG46" i="13"/>
  <c r="AI23" i="13"/>
  <c r="AI48" i="13"/>
  <c r="AY23" i="13"/>
  <c r="AI21" i="13"/>
  <c r="AY28" i="13"/>
  <c r="AI16" i="13"/>
  <c r="AQ45" i="13"/>
  <c r="AQ53" i="13"/>
  <c r="AQ55" i="13"/>
  <c r="BG32" i="13"/>
  <c r="AY31" i="13"/>
  <c r="BG7" i="13"/>
  <c r="BG29" i="13"/>
  <c r="AI50" i="13"/>
  <c r="AQ20" i="13"/>
  <c r="BG42" i="13"/>
  <c r="BG31" i="13"/>
  <c r="AQ23" i="13"/>
  <c r="AI52" i="13"/>
  <c r="AY22" i="13"/>
  <c r="BG28" i="13"/>
  <c r="AY6" i="13"/>
  <c r="AY19" i="13"/>
  <c r="AQ6" i="13"/>
  <c r="AI30" i="13"/>
  <c r="BG35" i="13"/>
  <c r="AI46" i="13"/>
  <c r="BG53" i="13"/>
  <c r="AQ18" i="13"/>
  <c r="BG19" i="13"/>
  <c r="AY16" i="13"/>
  <c r="AY55" i="13"/>
  <c r="AY35" i="13"/>
  <c r="AQ16" i="13"/>
  <c r="AY12" i="13"/>
</calcChain>
</file>

<file path=xl/sharedStrings.xml><?xml version="1.0" encoding="utf-8"?>
<sst xmlns="http://schemas.openxmlformats.org/spreadsheetml/2006/main" count="650" uniqueCount="160">
  <si>
    <t>Macro-economic overview</t>
  </si>
  <si>
    <t>Country/region</t>
  </si>
  <si>
    <t>Real GDP growth
(annual average, %)</t>
  </si>
  <si>
    <t>Policy rates
(EOP, %)</t>
  </si>
  <si>
    <t>Medium-run potential</t>
  </si>
  <si>
    <t>End-2022</t>
  </si>
  <si>
    <t>End-2023</t>
  </si>
  <si>
    <t>Germany</t>
  </si>
  <si>
    <t>France</t>
  </si>
  <si>
    <t>Italy</t>
  </si>
  <si>
    <t>Spain</t>
  </si>
  <si>
    <t>Netherlands</t>
  </si>
  <si>
    <t>Belgium</t>
  </si>
  <si>
    <t>Austria</t>
  </si>
  <si>
    <t>Ireland</t>
  </si>
  <si>
    <t>Finland</t>
  </si>
  <si>
    <t>Portugal</t>
  </si>
  <si>
    <t>Greece</t>
  </si>
  <si>
    <t>Slovakia</t>
  </si>
  <si>
    <t>Luxembourg</t>
  </si>
  <si>
    <t>Lithuania</t>
  </si>
  <si>
    <t>Slovenia</t>
  </si>
  <si>
    <t>Latvia</t>
  </si>
  <si>
    <t>Estonia</t>
  </si>
  <si>
    <t>Cyprus</t>
  </si>
  <si>
    <t>Malta</t>
  </si>
  <si>
    <t>Western Europe ex-euro area</t>
  </si>
  <si>
    <t>United Kingdom</t>
  </si>
  <si>
    <t>Switzerland</t>
  </si>
  <si>
    <t>Sweden</t>
  </si>
  <si>
    <t>Norway</t>
  </si>
  <si>
    <t>Denmark</t>
  </si>
  <si>
    <t>EU central and eastern Europe ex-euro</t>
  </si>
  <si>
    <t>Poland</t>
  </si>
  <si>
    <t>Romania</t>
  </si>
  <si>
    <t>Czech Republic</t>
  </si>
  <si>
    <t>Hungary</t>
  </si>
  <si>
    <t>Bulgaria</t>
  </si>
  <si>
    <t>Croatia</t>
  </si>
  <si>
    <t>Non-EU emerging Europe</t>
  </si>
  <si>
    <t>Russia</t>
  </si>
  <si>
    <t>Ukraine</t>
  </si>
  <si>
    <t>Serbia</t>
  </si>
  <si>
    <t>Georgia</t>
  </si>
  <si>
    <t>Rest of World (Advanced)</t>
  </si>
  <si>
    <t>United States</t>
  </si>
  <si>
    <t>(0.1)</t>
  </si>
  <si>
    <t>Israel</t>
  </si>
  <si>
    <t>Latin America</t>
  </si>
  <si>
    <t>Chile</t>
  </si>
  <si>
    <t>Africa</t>
  </si>
  <si>
    <t>South Africa</t>
  </si>
  <si>
    <t>World</t>
  </si>
  <si>
    <t>2025F</t>
  </si>
  <si>
    <t>2026F</t>
  </si>
  <si>
    <t>Euro area</t>
  </si>
  <si>
    <t>Japan</t>
  </si>
  <si>
    <t>Negative values shown in parentheses</t>
  </si>
  <si>
    <t>Real GDP growth
(%)</t>
  </si>
  <si>
    <t>China</t>
  </si>
  <si>
    <t>↑</t>
  </si>
  <si>
    <t>↓</t>
  </si>
  <si>
    <t xml:space="preserve">Baseline scenario </t>
  </si>
  <si>
    <t>Source: Scope Ratings forecasts, Macrobond, IMF</t>
  </si>
  <si>
    <t>Morocco</t>
  </si>
  <si>
    <t>End-2024</t>
  </si>
  <si>
    <r>
      <t>Headline inflation</t>
    </r>
    <r>
      <rPr>
        <b/>
        <vertAlign val="superscript"/>
        <sz val="9"/>
        <color theme="0"/>
        <rFont val="Arial"/>
        <family val="2"/>
      </rPr>
      <t>2</t>
    </r>
    <r>
      <rPr>
        <b/>
        <sz val="9"/>
        <color theme="0"/>
        <rFont val="Arial"/>
        <family val="2"/>
      </rPr>
      <t xml:space="preserve">
(annual average, %)</t>
    </r>
  </si>
  <si>
    <r>
      <t>Unemployment rate</t>
    </r>
    <r>
      <rPr>
        <b/>
        <vertAlign val="superscript"/>
        <sz val="9"/>
        <color theme="0"/>
        <rFont val="Arial"/>
        <family val="2"/>
      </rPr>
      <t>6</t>
    </r>
    <r>
      <rPr>
        <b/>
        <sz val="9"/>
        <color theme="0"/>
        <rFont val="Arial"/>
        <family val="2"/>
      </rPr>
      <t xml:space="preserve">
(annual average, %)</t>
    </r>
  </si>
  <si>
    <r>
      <t>Euro area</t>
    </r>
    <r>
      <rPr>
        <b/>
        <vertAlign val="superscript"/>
        <sz val="9"/>
        <color theme="1"/>
        <rFont val="Arial"/>
        <family val="2"/>
      </rPr>
      <t>3</t>
    </r>
  </si>
  <si>
    <r>
      <t>China</t>
    </r>
    <r>
      <rPr>
        <vertAlign val="superscript"/>
        <sz val="9"/>
        <color theme="1"/>
        <rFont val="Arial"/>
        <family val="2"/>
      </rPr>
      <t>8</t>
    </r>
  </si>
  <si>
    <r>
      <t>China</t>
    </r>
    <r>
      <rPr>
        <vertAlign val="superscript"/>
        <sz val="9"/>
        <color theme="1"/>
        <rFont val="Arial"/>
        <family val="2"/>
      </rPr>
      <t>4</t>
    </r>
  </si>
  <si>
    <r>
      <t>Japan</t>
    </r>
    <r>
      <rPr>
        <vertAlign val="superscript"/>
        <sz val="9"/>
        <color theme="1"/>
        <rFont val="Arial"/>
        <family val="2"/>
      </rPr>
      <t>5</t>
    </r>
  </si>
  <si>
    <t>4.25-4.5</t>
  </si>
  <si>
    <t>Türkiye</t>
  </si>
  <si>
    <r>
      <rPr>
        <vertAlign val="superscript"/>
        <sz val="8"/>
        <color theme="1"/>
        <rFont val="Arial"/>
        <family val="2"/>
      </rPr>
      <t>4</t>
    </r>
    <r>
      <rPr>
        <sz val="8"/>
        <color theme="1"/>
        <rFont val="Arial"/>
        <family val="2"/>
      </rPr>
      <t>China's policy rate is the one-year bank prime loan rate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</si>
  <si>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>The euro area policy rate is the ECB deposit facility rate</t>
    </r>
  </si>
  <si>
    <r>
      <rPr>
        <vertAlign val="superscript"/>
        <sz val="8"/>
        <color theme="1"/>
        <rFont val="Arial"/>
        <family val="2"/>
      </rPr>
      <t>5</t>
    </r>
    <r>
      <rPr>
        <sz val="8"/>
        <color theme="1"/>
        <rFont val="Arial"/>
        <family val="2"/>
      </rPr>
      <t>Japan's policy rate is the deposit rate on current account balances</t>
    </r>
  </si>
  <si>
    <r>
      <rPr>
        <vertAlign val="superscript"/>
        <sz val="8"/>
        <color theme="1"/>
        <rFont val="Arial"/>
        <family val="2"/>
      </rPr>
      <t>6</t>
    </r>
    <r>
      <rPr>
        <sz val="8"/>
        <color theme="1"/>
        <rFont val="Arial"/>
        <family val="2"/>
      </rPr>
      <t>Unemployment rate data source is Eurostat for EU Member States; national unemployment series otherwise</t>
    </r>
  </si>
  <si>
    <t>5.25-5.5</t>
  </si>
  <si>
    <t>n/a</t>
  </si>
  <si>
    <t>End-2025</t>
  </si>
  <si>
    <r>
      <t>Ukraine</t>
    </r>
    <r>
      <rPr>
        <vertAlign val="superscript"/>
        <sz val="9"/>
        <color theme="1"/>
        <rFont val="Arial"/>
        <family val="2"/>
      </rPr>
      <t>7</t>
    </r>
  </si>
  <si>
    <r>
      <t>Türkiye</t>
    </r>
    <r>
      <rPr>
        <vertAlign val="superscript"/>
        <sz val="9"/>
        <color theme="1"/>
        <rFont val="Arial"/>
        <family val="2"/>
      </rPr>
      <t>7</t>
    </r>
  </si>
  <si>
    <t>General government balance
(% of GDP)</t>
  </si>
  <si>
    <r>
      <rPr>
        <vertAlign val="superscript"/>
        <sz val="8"/>
        <color theme="1"/>
        <rFont val="Arial"/>
        <family val="2"/>
      </rPr>
      <t>7</t>
    </r>
    <r>
      <rPr>
        <sz val="8"/>
        <color theme="1"/>
        <rFont val="Arial"/>
        <family val="2"/>
      </rPr>
      <t>Türkiye and Ukraine fiscal-balance figures are on the central-government budget balance</t>
    </r>
  </si>
  <si>
    <t>2024E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</si>
  <si>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>Changes compared with Scope October-2024 Global Economic Outlook forecasts</t>
    </r>
  </si>
  <si>
    <t>Diff. from Oct.*</t>
  </si>
  <si>
    <r>
      <t>Diff. from Oct-24</t>
    </r>
    <r>
      <rPr>
        <b/>
        <vertAlign val="superscript"/>
        <sz val="9"/>
        <color theme="0"/>
        <rFont val="Arial"/>
        <family val="2"/>
      </rPr>
      <t>1</t>
    </r>
  </si>
  <si>
    <t>End-2026</t>
  </si>
  <si>
    <t>3.5-3.75</t>
  </si>
  <si>
    <t>4-4.25</t>
  </si>
  <si>
    <t>↓ 0.3</t>
  </si>
  <si>
    <t>↓ 0.2</t>
  </si>
  <si>
    <t>↓ 0.8</t>
  </si>
  <si>
    <t>↑ 0.1</t>
  </si>
  <si>
    <t>↓ 0.1</t>
  </si>
  <si>
    <t>↑ 0.8</t>
  </si>
  <si>
    <t xml:space="preserve">-  </t>
  </si>
  <si>
    <t>↓ 0.5</t>
  </si>
  <si>
    <t>↓ 0.0</t>
  </si>
  <si>
    <t>↑ 0.2</t>
  </si>
  <si>
    <t>↑ 1.6</t>
  </si>
  <si>
    <t>↑ 0.9</t>
  </si>
  <si>
    <t>↑ 0.3</t>
  </si>
  <si>
    <t>↓ 0.9</t>
  </si>
  <si>
    <t>↓ 1.7</t>
  </si>
  <si>
    <t>↓ 1.3</t>
  </si>
  <si>
    <t>↑ 0.4</t>
  </si>
  <si>
    <t>↓ 0.6</t>
  </si>
  <si>
    <t>↓ 2.0</t>
  </si>
  <si>
    <t>↓ 0.7</t>
  </si>
  <si>
    <t>↓ 1.0</t>
  </si>
  <si>
    <t>↓ 1.6</t>
  </si>
  <si>
    <t>↑ 0.7</t>
  </si>
  <si>
    <t>↑ 0.5</t>
  </si>
  <si>
    <t>↓ 1.2</t>
  </si>
  <si>
    <t>↓ 1.1</t>
  </si>
  <si>
    <t>↑ 3.5</t>
  </si>
  <si>
    <t>↑ 1.0</t>
  </si>
  <si>
    <t>↑ 2.1</t>
  </si>
  <si>
    <t>↓ 0.4</t>
  </si>
  <si>
    <t>↑ 0.0</t>
  </si>
  <si>
    <t>↑ 0.6</t>
  </si>
  <si>
    <t>↑ 1.1</t>
  </si>
  <si>
    <t>↓ 2.5</t>
  </si>
  <si>
    <t>↑ 2.0</t>
  </si>
  <si>
    <t>↑ 1.2</t>
  </si>
  <si>
    <t>*Changes compared with October-2024 Global Economic Outlook forecasting.</t>
  </si>
  <si>
    <t>Negative growth rates presented in parentheses. Source: Scope Ratings forecasts, Macrobond.</t>
  </si>
  <si>
    <t>Scope Ratings, June 2025 Economic Outlook</t>
  </si>
  <si>
    <t>2024 Growth Forecasts (compared with past forecasts)</t>
  </si>
  <si>
    <t>2025 Growth Forecasts (compared with past forecasts)</t>
  </si>
  <si>
    <t>2024 Inflation Forecasts (compared with past forecasts)</t>
  </si>
  <si>
    <t>2025 Inflation Forecasts (compared with past forecasts)</t>
  </si>
  <si>
    <t>Compared with October 2024 estimates</t>
  </si>
  <si>
    <t>Compared with October 2024 forecasts</t>
  </si>
  <si>
    <t>Slower in '23 vs '22</t>
  </si>
  <si>
    <t>2024E (Oct-24e)</t>
  </si>
  <si>
    <t>Diff. from October</t>
  </si>
  <si>
    <t>Direction of revision</t>
  </si>
  <si>
    <t>Absolute value of revision</t>
  </si>
  <si>
    <t>Revision with arrows</t>
  </si>
  <si>
    <t>2025F (Oct-24f)</t>
  </si>
  <si>
    <t>Central and eastern Europe</t>
  </si>
  <si>
    <t>Côte d'Ivoire</t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</si>
  <si>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>HICP headline inflation for euro-area Member States; otherwise, CPI headline inflation</t>
    </r>
  </si>
  <si>
    <t>General government debt level
(% of GDP)</t>
  </si>
  <si>
    <t>2030F</t>
  </si>
  <si>
    <t>↓ 1.9</t>
  </si>
  <si>
    <t>↑ 2.3</t>
  </si>
  <si>
    <t>↑ 1.7</t>
  </si>
  <si>
    <t>↑ 1.3</t>
  </si>
  <si>
    <t>↓ 2.1</t>
  </si>
  <si>
    <t>↑ 7.5</t>
  </si>
  <si>
    <t>↑ 1.9</t>
  </si>
  <si>
    <t>↓ 5.8</t>
  </si>
  <si>
    <r>
      <rPr>
        <vertAlign val="superscript"/>
        <sz val="8"/>
        <color theme="1"/>
        <rFont val="Arial"/>
        <family val="2"/>
      </rPr>
      <t>8</t>
    </r>
    <r>
      <rPr>
        <sz val="8"/>
        <color theme="1"/>
        <rFont val="Arial"/>
        <family val="2"/>
      </rPr>
      <t>Unemployment for China is survey-based urban unemployment</t>
    </r>
  </si>
  <si>
    <t>↓ 1.4</t>
  </si>
  <si>
    <t>↑ 6.9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</si>
</sst>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(* #,##0.00_);_(* \(#,##0.00\);_(* &quot;-&quot;??_);_(@_)"/>
    <numFmt numFmtId="165" formatCode="0.0"/>
    <numFmt numFmtId="166" formatCode="##0.0;\(##0.0\)"/>
    <numFmt numFmtId="167" formatCode="0.0000000E+00"/>
    <numFmt numFmtId="168" formatCode="0.000"/>
    <numFmt numFmtId="169" formatCode="##0.00;\(##0.00\)"/>
    <numFmt numFmtId="170" formatCode="##0;\(##0\)"/>
  </numFmts>
  <fonts count="4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sz val="8"/>
      <name val="Calibri"/>
      <family val="2"/>
      <scheme val="minor"/>
    </font>
    <font>
      <sz val="10"/>
      <color rgb="FFFF0000"/>
      <name val="Arial"/>
      <family val="2"/>
    </font>
    <font>
      <sz val="11"/>
      <color theme="1"/>
      <name val="Arial"/>
      <family val="2"/>
    </font>
    <font>
      <sz val="10"/>
      <color theme="0"/>
      <name val="Arial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ＭＳ Ｐゴシック"/>
      <family val="3"/>
      <charset val="128"/>
    </font>
    <font>
      <sz val="8"/>
      <name val="Arial"/>
      <family val="2"/>
    </font>
    <font>
      <sz val="8"/>
      <color theme="0"/>
      <name val="Arial"/>
      <family val="2"/>
    </font>
    <font>
      <sz val="8"/>
      <color rgb="FFFF0000"/>
      <name val="Arial"/>
      <family val="2"/>
    </font>
    <font>
      <sz val="8"/>
      <color theme="1"/>
      <name val="Arial"/>
      <family val="2"/>
    </font>
    <font>
      <b/>
      <sz val="9"/>
      <color theme="1"/>
      <name val="Arial"/>
      <family val="2"/>
    </font>
    <font>
      <sz val="10"/>
      <color theme="6"/>
      <name val="Arial"/>
      <family val="2"/>
    </font>
    <font>
      <b/>
      <sz val="8"/>
      <color theme="0"/>
      <name val="Arial"/>
      <family val="2"/>
    </font>
    <font>
      <b/>
      <sz val="9"/>
      <color theme="0"/>
      <name val="Arial"/>
      <family val="2"/>
    </font>
    <font>
      <b/>
      <vertAlign val="superscript"/>
      <sz val="9"/>
      <color theme="0"/>
      <name val="Arial"/>
      <family val="2"/>
    </font>
    <font>
      <sz val="8"/>
      <color rgb="FF6E904F"/>
      <name val="Arial"/>
      <family val="2"/>
    </font>
    <font>
      <sz val="9"/>
      <color theme="0"/>
      <name val="Arial"/>
      <family val="2"/>
    </font>
    <font>
      <b/>
      <vertAlign val="superscript"/>
      <sz val="9"/>
      <color theme="1"/>
      <name val="Arial"/>
      <family val="2"/>
    </font>
    <font>
      <vertAlign val="superscript"/>
      <sz val="8"/>
      <color theme="1"/>
      <name val="Arial"/>
      <family val="2"/>
    </font>
    <font>
      <sz val="8"/>
      <color theme="1"/>
      <name val="Calibri"/>
      <family val="2"/>
      <scheme val="minor"/>
    </font>
    <font>
      <vertAlign val="superscript"/>
      <sz val="9"/>
      <color theme="1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sz val="11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  <bgColor indexed="64"/>
      </patternFill>
    </fill>
    <fill>
      <patternFill patternType="solid">
        <fgColor rgb="FF004D8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indexed="64"/>
      </patternFill>
    </fill>
  </fills>
  <borders count="78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/>
      <right style="thin">
        <color indexed="64"/>
      </right>
      <top style="dotted">
        <color auto="1"/>
      </top>
      <bottom/>
      <diagonal/>
    </border>
    <border>
      <left/>
      <right style="thin">
        <color indexed="64"/>
      </right>
      <top/>
      <bottom style="dotted">
        <color auto="1"/>
      </bottom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/>
      <right/>
      <top style="dashed">
        <color auto="1"/>
      </top>
      <bottom style="medium">
        <color auto="1"/>
      </bottom>
      <diagonal/>
    </border>
    <border>
      <left/>
      <right style="thin">
        <color indexed="64"/>
      </right>
      <top style="dashed">
        <color auto="1"/>
      </top>
      <bottom style="medium">
        <color auto="1"/>
      </bottom>
      <diagonal/>
    </border>
    <border>
      <left/>
      <right style="dotted">
        <color auto="1"/>
      </right>
      <top/>
      <bottom/>
      <diagonal/>
    </border>
    <border>
      <left/>
      <right style="dotted">
        <color auto="1"/>
      </right>
      <top/>
      <bottom style="dotted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dotted">
        <color auto="1"/>
      </right>
      <top style="dotted">
        <color auto="1"/>
      </top>
      <bottom style="thin">
        <color indexed="64"/>
      </bottom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 style="thin">
        <color theme="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 style="thin">
        <color auto="1"/>
      </bottom>
      <diagonal/>
    </border>
    <border>
      <left style="dotted">
        <color auto="1"/>
      </left>
      <right/>
      <top/>
      <bottom/>
      <diagonal/>
    </border>
    <border>
      <left/>
      <right style="thin">
        <color theme="0"/>
      </right>
      <top style="thin">
        <color auto="1"/>
      </top>
      <bottom/>
      <diagonal/>
    </border>
    <border>
      <left/>
      <right style="thin">
        <color theme="0"/>
      </right>
      <top style="thin">
        <color indexed="64"/>
      </top>
      <bottom style="dotted">
        <color auto="1"/>
      </bottom>
      <diagonal/>
    </border>
    <border>
      <left style="thin">
        <color theme="0"/>
      </left>
      <right/>
      <top style="thin">
        <color auto="1"/>
      </top>
      <bottom style="dotted">
        <color auto="1"/>
      </bottom>
      <diagonal/>
    </border>
    <border>
      <left style="dotted">
        <color auto="1"/>
      </left>
      <right style="thin">
        <color indexed="64"/>
      </right>
      <top/>
      <bottom/>
      <diagonal/>
    </border>
    <border>
      <left style="dotted">
        <color auto="1"/>
      </left>
      <right style="thin">
        <color indexed="64"/>
      </right>
      <top/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/>
      <diagonal/>
    </border>
    <border>
      <left style="dotted">
        <color auto="1"/>
      </left>
      <right/>
      <top style="thin">
        <color auto="1"/>
      </top>
      <bottom/>
      <diagonal/>
    </border>
    <border>
      <left style="dotted">
        <color auto="1"/>
      </left>
      <right/>
      <top style="dashed">
        <color auto="1"/>
      </top>
      <bottom style="medium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thin">
        <color theme="0"/>
      </left>
      <right/>
      <top style="thin">
        <color auto="1"/>
      </top>
      <bottom style="thin">
        <color theme="0"/>
      </bottom>
      <diagonal/>
    </border>
    <border>
      <left/>
      <right/>
      <top style="thin">
        <color auto="1"/>
      </top>
      <bottom style="thin">
        <color theme="0"/>
      </bottom>
      <diagonal/>
    </border>
    <border>
      <left/>
      <right style="thin">
        <color theme="0"/>
      </right>
      <top style="thin">
        <color auto="1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hair">
        <color theme="0"/>
      </right>
      <top/>
      <bottom style="thin">
        <color auto="1"/>
      </bottom>
      <diagonal/>
    </border>
    <border>
      <left/>
      <right style="dotted">
        <color auto="1"/>
      </right>
      <top/>
      <bottom style="thin">
        <color indexed="64"/>
      </bottom>
      <diagonal/>
    </border>
    <border>
      <left/>
      <right/>
      <top style="thin">
        <color theme="0"/>
      </top>
      <bottom/>
      <diagonal/>
    </border>
    <border>
      <left/>
      <right style="dotted">
        <color auto="1"/>
      </right>
      <top style="thin">
        <color auto="1"/>
      </top>
      <bottom/>
      <diagonal/>
    </border>
    <border>
      <left/>
      <right style="hair">
        <color theme="0"/>
      </right>
      <top style="thin">
        <color theme="0"/>
      </top>
      <bottom/>
      <diagonal/>
    </border>
    <border>
      <left/>
      <right style="dotted">
        <color auto="1"/>
      </right>
      <top style="dotted">
        <color auto="1"/>
      </top>
      <bottom style="dotted">
        <color auto="1"/>
      </bottom>
      <diagonal/>
    </border>
    <border>
      <left style="hair">
        <color theme="0"/>
      </left>
      <right style="dotted">
        <color auto="1"/>
      </right>
      <top/>
      <bottom/>
      <diagonal/>
    </border>
    <border>
      <left style="hair">
        <color theme="0"/>
      </left>
      <right style="dotted">
        <color auto="1"/>
      </right>
      <top/>
      <bottom style="dotted">
        <color auto="1"/>
      </bottom>
      <diagonal/>
    </border>
    <border>
      <left/>
      <right style="thin">
        <color theme="0"/>
      </right>
      <top style="hair">
        <color theme="0"/>
      </top>
      <bottom/>
      <diagonal/>
    </border>
    <border>
      <left/>
      <right style="dotted">
        <color auto="1"/>
      </right>
      <top style="dashed">
        <color auto="1"/>
      </top>
      <bottom style="medium">
        <color auto="1"/>
      </bottom>
      <diagonal/>
    </border>
    <border>
      <left style="dotted">
        <color auto="1"/>
      </left>
      <right style="thin">
        <color indexed="64"/>
      </right>
      <top/>
      <bottom style="thin">
        <color indexed="64"/>
      </bottom>
      <diagonal/>
    </border>
    <border>
      <left style="hair">
        <color theme="0"/>
      </left>
      <right style="thin">
        <color theme="0"/>
      </right>
      <top style="thin">
        <color theme="0"/>
      </top>
      <bottom/>
      <diagonal/>
    </border>
    <border>
      <left style="hair">
        <color theme="0"/>
      </left>
      <right style="thin">
        <color theme="0"/>
      </right>
      <top/>
      <bottom style="thin">
        <color auto="1"/>
      </bottom>
      <diagonal/>
    </border>
    <border>
      <left style="thin">
        <color theme="0"/>
      </left>
      <right style="dotted">
        <color auto="1"/>
      </right>
      <top/>
      <bottom/>
      <diagonal/>
    </border>
    <border>
      <left style="thin">
        <color theme="0"/>
      </left>
      <right style="dotted">
        <color auto="1"/>
      </right>
      <top style="thin">
        <color auto="1"/>
      </top>
      <bottom/>
      <diagonal/>
    </border>
    <border>
      <left style="thin">
        <color theme="0"/>
      </left>
      <right style="dotted">
        <color auto="1"/>
      </right>
      <top/>
      <bottom style="dotted">
        <color auto="1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auto="1"/>
      </bottom>
      <diagonal/>
    </border>
    <border>
      <left/>
      <right style="thin">
        <color theme="0"/>
      </right>
      <top style="dotted">
        <color auto="1"/>
      </top>
      <bottom style="thin">
        <color auto="1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dotted">
        <color theme="0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hair">
        <color theme="0"/>
      </top>
      <bottom/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dotted">
        <color auto="1"/>
      </top>
      <bottom style="dotted">
        <color auto="1"/>
      </bottom>
      <diagonal/>
    </border>
    <border>
      <left style="thin">
        <color theme="0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thin">
        <color indexed="64"/>
      </right>
      <top style="dotted">
        <color auto="1"/>
      </top>
      <bottom style="dotted">
        <color auto="1"/>
      </bottom>
      <diagonal/>
    </border>
    <border>
      <left style="thin">
        <color theme="0"/>
      </left>
      <right style="dotted">
        <color auto="1"/>
      </right>
      <top/>
      <bottom style="thin">
        <color auto="1"/>
      </bottom>
      <diagonal/>
    </border>
  </borders>
  <cellStyleXfs count="46">
    <xf numFmtId="0" fontId="0" fillId="0" borderId="0"/>
    <xf numFmtId="9" fontId="1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17" applyNumberFormat="0" applyFill="0" applyAlignment="0" applyProtection="0"/>
    <xf numFmtId="0" fontId="13" fillId="0" borderId="18" applyNumberFormat="0" applyFill="0" applyAlignment="0" applyProtection="0"/>
    <xf numFmtId="0" fontId="14" fillId="0" borderId="19" applyNumberFormat="0" applyFill="0" applyAlignment="0" applyProtection="0"/>
    <xf numFmtId="0" fontId="14" fillId="0" borderId="0" applyNumberFormat="0" applyFill="0" applyBorder="0" applyAlignment="0" applyProtection="0"/>
    <xf numFmtId="0" fontId="15" fillId="3" borderId="0" applyNumberFormat="0" applyBorder="0" applyAlignment="0" applyProtection="0"/>
    <xf numFmtId="0" fontId="16" fillId="4" borderId="0" applyNumberFormat="0" applyBorder="0" applyAlignment="0" applyProtection="0"/>
    <xf numFmtId="0" fontId="17" fillId="5" borderId="0" applyNumberFormat="0" applyBorder="0" applyAlignment="0" applyProtection="0"/>
    <xf numFmtId="0" fontId="18" fillId="6" borderId="20" applyNumberFormat="0" applyAlignment="0" applyProtection="0"/>
    <xf numFmtId="0" fontId="19" fillId="7" borderId="21" applyNumberFormat="0" applyAlignment="0" applyProtection="0"/>
    <xf numFmtId="0" fontId="20" fillId="7" borderId="20" applyNumberFormat="0" applyAlignment="0" applyProtection="0"/>
    <xf numFmtId="0" fontId="21" fillId="0" borderId="22" applyNumberFormat="0" applyFill="0" applyAlignment="0" applyProtection="0"/>
    <xf numFmtId="0" fontId="22" fillId="8" borderId="23" applyNumberFormat="0" applyAlignment="0" applyProtection="0"/>
    <xf numFmtId="0" fontId="23" fillId="0" borderId="0" applyNumberFormat="0" applyFill="0" applyBorder="0" applyAlignment="0" applyProtection="0"/>
    <xf numFmtId="0" fontId="1" fillId="9" borderId="24" applyNumberFormat="0" applyFont="0" applyAlignment="0" applyProtection="0"/>
    <xf numFmtId="0" fontId="24" fillId="0" borderId="0" applyNumberFormat="0" applyFill="0" applyBorder="0" applyAlignment="0" applyProtection="0"/>
    <xf numFmtId="0" fontId="25" fillId="0" borderId="25" applyNumberFormat="0" applyFill="0" applyAlignment="0" applyProtection="0"/>
    <xf numFmtId="0" fontId="26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6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6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6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6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6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7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27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165" fontId="2" fillId="0" borderId="0" xfId="0" applyNumberFormat="1" applyFont="1"/>
    <xf numFmtId="0" fontId="3" fillId="2" borderId="0" xfId="0" applyFont="1" applyFill="1"/>
    <xf numFmtId="165" fontId="3" fillId="2" borderId="0" xfId="0" applyNumberFormat="1" applyFont="1" applyFill="1"/>
    <xf numFmtId="165" fontId="3" fillId="2" borderId="0" xfId="0" applyNumberFormat="1" applyFont="1" applyFill="1" applyAlignment="1">
      <alignment horizontal="right"/>
    </xf>
    <xf numFmtId="0" fontId="3" fillId="2" borderId="0" xfId="0" applyFont="1" applyFill="1" applyAlignment="1">
      <alignment horizontal="center" wrapText="1"/>
    </xf>
    <xf numFmtId="0" fontId="3" fillId="2" borderId="0" xfId="0" applyFont="1" applyFill="1" applyAlignment="1">
      <alignment wrapText="1"/>
    </xf>
    <xf numFmtId="165" fontId="3" fillId="2" borderId="0" xfId="0" quotePrefix="1" applyNumberFormat="1" applyFont="1" applyFill="1" applyAlignment="1">
      <alignment horizontal="right" wrapText="1"/>
    </xf>
    <xf numFmtId="165" fontId="3" fillId="2" borderId="0" xfId="0" quotePrefix="1" applyNumberFormat="1" applyFont="1" applyFill="1"/>
    <xf numFmtId="0" fontId="2" fillId="0" borderId="2" xfId="0" applyFont="1" applyBorder="1"/>
    <xf numFmtId="165" fontId="3" fillId="2" borderId="0" xfId="0" applyNumberFormat="1" applyFont="1" applyFill="1" applyAlignment="1">
      <alignment wrapText="1"/>
    </xf>
    <xf numFmtId="165" fontId="3" fillId="2" borderId="0" xfId="0" applyNumberFormat="1" applyFont="1" applyFill="1" applyAlignment="1">
      <alignment horizontal="right" wrapText="1"/>
    </xf>
    <xf numFmtId="0" fontId="3" fillId="2" borderId="0" xfId="0" applyFont="1" applyFill="1" applyAlignment="1">
      <alignment horizontal="center" vertical="center" wrapText="1"/>
    </xf>
    <xf numFmtId="0" fontId="8" fillId="0" borderId="2" xfId="0" applyFont="1" applyBorder="1"/>
    <xf numFmtId="0" fontId="2" fillId="2" borderId="0" xfId="0" applyFont="1" applyFill="1"/>
    <xf numFmtId="0" fontId="9" fillId="0" borderId="0" xfId="0" applyFont="1"/>
    <xf numFmtId="0" fontId="10" fillId="2" borderId="0" xfId="0" applyFont="1" applyFill="1" applyAlignment="1">
      <alignment wrapText="1"/>
    </xf>
    <xf numFmtId="0" fontId="10" fillId="2" borderId="0" xfId="0" applyFont="1" applyFill="1"/>
    <xf numFmtId="0" fontId="9" fillId="0" borderId="0" xfId="0" applyFont="1" applyAlignment="1">
      <alignment horizontal="right"/>
    </xf>
    <xf numFmtId="0" fontId="3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vertical="center" wrapText="1"/>
    </xf>
    <xf numFmtId="0" fontId="6" fillId="2" borderId="2" xfId="0" applyFont="1" applyFill="1" applyBorder="1" applyAlignment="1">
      <alignment horizontal="center" vertical="center" wrapText="1"/>
    </xf>
    <xf numFmtId="2" fontId="3" fillId="2" borderId="0" xfId="0" applyNumberFormat="1" applyFont="1" applyFill="1" applyAlignment="1">
      <alignment horizontal="right"/>
    </xf>
    <xf numFmtId="2" fontId="3" fillId="2" borderId="0" xfId="0" applyNumberFormat="1" applyFont="1" applyFill="1"/>
    <xf numFmtId="2" fontId="3" fillId="2" borderId="0" xfId="0" quotePrefix="1" applyNumberFormat="1" applyFont="1" applyFill="1" applyAlignment="1">
      <alignment horizontal="right" wrapText="1"/>
    </xf>
    <xf numFmtId="167" fontId="31" fillId="0" borderId="0" xfId="0" applyNumberFormat="1" applyFont="1"/>
    <xf numFmtId="0" fontId="8" fillId="0" borderId="0" xfId="0" applyFont="1"/>
    <xf numFmtId="166" fontId="10" fillId="2" borderId="5" xfId="0" quotePrefix="1" applyNumberFormat="1" applyFont="1" applyFill="1" applyBorder="1" applyAlignment="1">
      <alignment horizontal="right"/>
    </xf>
    <xf numFmtId="166" fontId="10" fillId="2" borderId="6" xfId="0" quotePrefix="1" applyNumberFormat="1" applyFont="1" applyFill="1" applyBorder="1" applyAlignment="1">
      <alignment horizontal="right"/>
    </xf>
    <xf numFmtId="0" fontId="33" fillId="2" borderId="29" xfId="0" applyFont="1" applyFill="1" applyBorder="1" applyAlignment="1">
      <alignment horizontal="center"/>
    </xf>
    <xf numFmtId="0" fontId="5" fillId="2" borderId="29" xfId="0" applyFont="1" applyFill="1" applyBorder="1" applyAlignment="1">
      <alignment horizontal="center" wrapText="1"/>
    </xf>
    <xf numFmtId="165" fontId="28" fillId="2" borderId="0" xfId="0" applyNumberFormat="1" applyFont="1" applyFill="1" applyAlignment="1">
      <alignment horizontal="center"/>
    </xf>
    <xf numFmtId="165" fontId="3" fillId="2" borderId="0" xfId="0" applyNumberFormat="1" applyFont="1" applyFill="1" applyAlignment="1">
      <alignment horizontal="center" vertical="center"/>
    </xf>
    <xf numFmtId="165" fontId="3" fillId="2" borderId="0" xfId="0" applyNumberFormat="1" applyFont="1" applyFill="1" applyAlignment="1">
      <alignment horizontal="center"/>
    </xf>
    <xf numFmtId="0" fontId="28" fillId="36" borderId="15" xfId="0" applyFont="1" applyFill="1" applyBorder="1"/>
    <xf numFmtId="0" fontId="35" fillId="35" borderId="12" xfId="0" applyFont="1" applyFill="1" applyBorder="1" applyAlignment="1">
      <alignment horizontal="center" wrapText="1"/>
    </xf>
    <xf numFmtId="0" fontId="35" fillId="35" borderId="2" xfId="0" applyFont="1" applyFill="1" applyBorder="1" applyAlignment="1">
      <alignment horizontal="center" wrapText="1"/>
    </xf>
    <xf numFmtId="0" fontId="35" fillId="35" borderId="12" xfId="0" applyFont="1" applyFill="1" applyBorder="1" applyAlignment="1">
      <alignment horizontal="center"/>
    </xf>
    <xf numFmtId="166" fontId="10" fillId="2" borderId="4" xfId="0" quotePrefix="1" applyNumberFormat="1" applyFont="1" applyFill="1" applyBorder="1" applyAlignment="1">
      <alignment horizontal="right"/>
    </xf>
    <xf numFmtId="166" fontId="10" fillId="2" borderId="9" xfId="0" quotePrefix="1" applyNumberFormat="1" applyFont="1" applyFill="1" applyBorder="1" applyAlignment="1">
      <alignment horizontal="right"/>
    </xf>
    <xf numFmtId="0" fontId="3" fillId="2" borderId="2" xfId="0" applyFont="1" applyFill="1" applyBorder="1" applyAlignment="1">
      <alignment horizontal="center" wrapText="1"/>
    </xf>
    <xf numFmtId="165" fontId="28" fillId="2" borderId="15" xfId="0" applyNumberFormat="1" applyFont="1" applyFill="1" applyBorder="1" applyAlignment="1">
      <alignment horizontal="center" wrapText="1"/>
    </xf>
    <xf numFmtId="165" fontId="28" fillId="2" borderId="16" xfId="0" applyNumberFormat="1" applyFont="1" applyFill="1" applyBorder="1" applyAlignment="1">
      <alignment horizontal="center" wrapText="1"/>
    </xf>
    <xf numFmtId="0" fontId="9" fillId="0" borderId="0" xfId="0" applyFont="1" applyAlignment="1">
      <alignment wrapText="1"/>
    </xf>
    <xf numFmtId="0" fontId="3" fillId="2" borderId="0" xfId="0" applyFont="1" applyFill="1" applyAlignment="1">
      <alignment vertical="center" wrapText="1"/>
    </xf>
    <xf numFmtId="0" fontId="28" fillId="2" borderId="0" xfId="0" applyFont="1" applyFill="1"/>
    <xf numFmtId="166" fontId="28" fillId="2" borderId="0" xfId="0" quotePrefix="1" applyNumberFormat="1" applyFont="1" applyFill="1" applyAlignment="1">
      <alignment horizontal="right"/>
    </xf>
    <xf numFmtId="165" fontId="28" fillId="2" borderId="0" xfId="0" quotePrefix="1" applyNumberFormat="1" applyFont="1" applyFill="1" applyAlignment="1">
      <alignment horizontal="right"/>
    </xf>
    <xf numFmtId="165" fontId="30" fillId="0" borderId="0" xfId="0" quotePrefix="1" applyNumberFormat="1" applyFont="1" applyAlignment="1">
      <alignment horizontal="left" vertical="top"/>
    </xf>
    <xf numFmtId="0" fontId="6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wrapText="1"/>
    </xf>
    <xf numFmtId="0" fontId="6" fillId="2" borderId="0" xfId="0" applyFont="1" applyFill="1" applyAlignment="1">
      <alignment vertical="center" wrapText="1"/>
    </xf>
    <xf numFmtId="0" fontId="0" fillId="0" borderId="0" xfId="0" applyAlignment="1">
      <alignment horizontal="center" vertical="center"/>
    </xf>
    <xf numFmtId="15" fontId="34" fillId="2" borderId="0" xfId="0" applyNumberFormat="1" applyFont="1" applyFill="1" applyAlignment="1">
      <alignment horizontal="center" vertical="center" wrapText="1"/>
    </xf>
    <xf numFmtId="165" fontId="28" fillId="0" borderId="0" xfId="0" applyNumberFormat="1" applyFont="1" applyAlignment="1">
      <alignment horizontal="right"/>
    </xf>
    <xf numFmtId="0" fontId="28" fillId="0" borderId="0" xfId="0" applyFont="1"/>
    <xf numFmtId="0" fontId="28" fillId="0" borderId="15" xfId="0" applyFont="1" applyBorder="1"/>
    <xf numFmtId="166" fontId="28" fillId="0" borderId="0" xfId="0" quotePrefix="1" applyNumberFormat="1" applyFont="1" applyAlignment="1">
      <alignment horizontal="right"/>
    </xf>
    <xf numFmtId="166" fontId="28" fillId="0" borderId="15" xfId="0" quotePrefix="1" applyNumberFormat="1" applyFont="1" applyBorder="1" applyAlignment="1">
      <alignment horizontal="center"/>
    </xf>
    <xf numFmtId="165" fontId="7" fillId="2" borderId="0" xfId="0" applyNumberFormat="1" applyFont="1" applyFill="1"/>
    <xf numFmtId="0" fontId="28" fillId="0" borderId="15" xfId="0" applyFont="1" applyBorder="1" applyAlignment="1">
      <alignment horizontal="left"/>
    </xf>
    <xf numFmtId="0" fontId="28" fillId="0" borderId="0" xfId="0" applyFont="1" applyAlignment="1">
      <alignment wrapText="1"/>
    </xf>
    <xf numFmtId="0" fontId="28" fillId="0" borderId="15" xfId="0" applyFont="1" applyBorder="1" applyAlignment="1">
      <alignment horizontal="left" wrapText="1"/>
    </xf>
    <xf numFmtId="0" fontId="28" fillId="0" borderId="6" xfId="0" applyFont="1" applyBorder="1"/>
    <xf numFmtId="0" fontId="28" fillId="0" borderId="16" xfId="0" applyFont="1" applyBorder="1"/>
    <xf numFmtId="166" fontId="28" fillId="0" borderId="16" xfId="0" quotePrefix="1" applyNumberFormat="1" applyFont="1" applyBorder="1" applyAlignment="1">
      <alignment horizontal="center"/>
    </xf>
    <xf numFmtId="165" fontId="2" fillId="2" borderId="0" xfId="0" applyNumberFormat="1" applyFont="1" applyFill="1" applyAlignment="1">
      <alignment horizontal="right"/>
    </xf>
    <xf numFmtId="0" fontId="28" fillId="36" borderId="0" xfId="0" applyFont="1" applyFill="1"/>
    <xf numFmtId="165" fontId="28" fillId="2" borderId="0" xfId="0" applyNumberFormat="1" applyFont="1" applyFill="1" applyAlignment="1">
      <alignment horizontal="center" wrapText="1"/>
    </xf>
    <xf numFmtId="166" fontId="9" fillId="0" borderId="0" xfId="0" applyNumberFormat="1" applyFont="1"/>
    <xf numFmtId="169" fontId="10" fillId="2" borderId="0" xfId="1" applyNumberFormat="1" applyFont="1" applyFill="1"/>
    <xf numFmtId="169" fontId="10" fillId="2" borderId="0" xfId="0" applyNumberFormat="1" applyFont="1" applyFill="1"/>
    <xf numFmtId="169" fontId="10" fillId="2" borderId="0" xfId="0" applyNumberFormat="1" applyFont="1" applyFill="1" applyAlignment="1">
      <alignment horizontal="right"/>
    </xf>
    <xf numFmtId="169" fontId="10" fillId="2" borderId="0" xfId="0" applyNumberFormat="1" applyFont="1" applyFill="1" applyAlignment="1">
      <alignment wrapText="1"/>
    </xf>
    <xf numFmtId="169" fontId="10" fillId="2" borderId="0" xfId="1" applyNumberFormat="1" applyFont="1" applyFill="1" applyBorder="1" applyAlignment="1">
      <alignment horizontal="right"/>
    </xf>
    <xf numFmtId="166" fontId="10" fillId="2" borderId="6" xfId="0" applyNumberFormat="1" applyFont="1" applyFill="1" applyBorder="1" applyAlignment="1">
      <alignment horizontal="right" wrapText="1"/>
    </xf>
    <xf numFmtId="169" fontId="10" fillId="2" borderId="6" xfId="1" applyNumberFormat="1" applyFont="1" applyFill="1" applyBorder="1"/>
    <xf numFmtId="169" fontId="10" fillId="2" borderId="6" xfId="1" applyNumberFormat="1" applyFont="1" applyFill="1" applyBorder="1" applyAlignment="1">
      <alignment horizontal="right"/>
    </xf>
    <xf numFmtId="166" fontId="10" fillId="2" borderId="0" xfId="0" applyNumberFormat="1" applyFont="1" applyFill="1" applyAlignment="1">
      <alignment horizontal="right"/>
    </xf>
    <xf numFmtId="169" fontId="10" fillId="2" borderId="0" xfId="1" applyNumberFormat="1" applyFont="1" applyFill="1" applyBorder="1"/>
    <xf numFmtId="0" fontId="3" fillId="2" borderId="0" xfId="0" applyFont="1" applyFill="1" applyAlignment="1">
      <alignment horizontal="center" vertical="center"/>
    </xf>
    <xf numFmtId="169" fontId="10" fillId="2" borderId="0" xfId="1" applyNumberFormat="1" applyFont="1" applyFill="1" applyAlignment="1">
      <alignment horizontal="right"/>
    </xf>
    <xf numFmtId="169" fontId="10" fillId="2" borderId="6" xfId="0" applyNumberFormat="1" applyFont="1" applyFill="1" applyBorder="1" applyAlignment="1">
      <alignment horizontal="right"/>
    </xf>
    <xf numFmtId="165" fontId="10" fillId="2" borderId="0" xfId="0" applyNumberFormat="1" applyFont="1" applyFill="1"/>
    <xf numFmtId="165" fontId="10" fillId="0" borderId="0" xfId="0" applyNumberFormat="1" applyFont="1"/>
    <xf numFmtId="0" fontId="35" fillId="0" borderId="0" xfId="0" applyFont="1" applyAlignment="1">
      <alignment horizontal="center" vertical="center" wrapText="1"/>
    </xf>
    <xf numFmtId="0" fontId="35" fillId="0" borderId="0" xfId="0" applyFont="1" applyAlignment="1">
      <alignment horizontal="center"/>
    </xf>
    <xf numFmtId="165" fontId="9" fillId="0" borderId="0" xfId="0" applyNumberFormat="1" applyFont="1" applyAlignment="1">
      <alignment horizontal="right"/>
    </xf>
    <xf numFmtId="165" fontId="9" fillId="2" borderId="0" xfId="0" applyNumberFormat="1" applyFont="1" applyFill="1" applyAlignment="1">
      <alignment horizontal="right"/>
    </xf>
    <xf numFmtId="170" fontId="10" fillId="2" borderId="5" xfId="0" applyNumberFormat="1" applyFont="1" applyFill="1" applyBorder="1" applyAlignment="1">
      <alignment horizontal="right"/>
    </xf>
    <xf numFmtId="1" fontId="10" fillId="0" borderId="0" xfId="0" quotePrefix="1" applyNumberFormat="1" applyFont="1" applyAlignment="1">
      <alignment horizontal="right"/>
    </xf>
    <xf numFmtId="1" fontId="10" fillId="2" borderId="0" xfId="0" quotePrefix="1" applyNumberFormat="1" applyFont="1" applyFill="1" applyAlignment="1">
      <alignment horizontal="right"/>
    </xf>
    <xf numFmtId="170" fontId="10" fillId="2" borderId="6" xfId="0" applyNumberFormat="1" applyFont="1" applyFill="1" applyBorder="1" applyAlignment="1">
      <alignment horizontal="right"/>
    </xf>
    <xf numFmtId="1" fontId="10" fillId="2" borderId="0" xfId="0" applyNumberFormat="1" applyFont="1" applyFill="1" applyAlignment="1">
      <alignment horizontal="right"/>
    </xf>
    <xf numFmtId="166" fontId="10" fillId="2" borderId="13" xfId="0" applyNumberFormat="1" applyFont="1" applyFill="1" applyBorder="1" applyAlignment="1">
      <alignment horizontal="right" wrapText="1"/>
    </xf>
    <xf numFmtId="166" fontId="10" fillId="2" borderId="14" xfId="0" applyNumberFormat="1" applyFont="1" applyFill="1" applyBorder="1" applyAlignment="1">
      <alignment horizontal="right" wrapText="1"/>
    </xf>
    <xf numFmtId="170" fontId="10" fillId="2" borderId="13" xfId="0" applyNumberFormat="1" applyFont="1" applyFill="1" applyBorder="1" applyAlignment="1">
      <alignment horizontal="right"/>
    </xf>
    <xf numFmtId="169" fontId="9" fillId="2" borderId="0" xfId="0" applyNumberFormat="1" applyFont="1" applyFill="1" applyAlignment="1">
      <alignment horizontal="center" wrapText="1"/>
    </xf>
    <xf numFmtId="166" fontId="37" fillId="0" borderId="0" xfId="0" applyNumberFormat="1" applyFont="1" applyAlignment="1">
      <alignment horizontal="center"/>
    </xf>
    <xf numFmtId="166" fontId="10" fillId="0" borderId="0" xfId="0" quotePrefix="1" applyNumberFormat="1" applyFont="1" applyAlignment="1">
      <alignment horizontal="right" wrapText="1"/>
    </xf>
    <xf numFmtId="166" fontId="10" fillId="0" borderId="0" xfId="0" quotePrefix="1" applyNumberFormat="1" applyFont="1" applyAlignment="1">
      <alignment horizontal="right"/>
    </xf>
    <xf numFmtId="166" fontId="28" fillId="0" borderId="0" xfId="0" quotePrefix="1" applyNumberFormat="1" applyFont="1" applyAlignment="1">
      <alignment horizontal="center"/>
    </xf>
    <xf numFmtId="165" fontId="28" fillId="0" borderId="0" xfId="0" applyNumberFormat="1" applyFont="1" applyAlignment="1">
      <alignment horizontal="center"/>
    </xf>
    <xf numFmtId="166" fontId="28" fillId="0" borderId="6" xfId="0" quotePrefix="1" applyNumberFormat="1" applyFont="1" applyBorder="1" applyAlignment="1">
      <alignment horizontal="center"/>
    </xf>
    <xf numFmtId="165" fontId="28" fillId="0" borderId="6" xfId="0" applyNumberFormat="1" applyFont="1" applyBorder="1" applyAlignment="1">
      <alignment horizontal="center"/>
    </xf>
    <xf numFmtId="166" fontId="28" fillId="37" borderId="0" xfId="0" quotePrefix="1" applyNumberFormat="1" applyFont="1" applyFill="1" applyAlignment="1">
      <alignment horizontal="center"/>
    </xf>
    <xf numFmtId="0" fontId="9" fillId="2" borderId="0" xfId="0" applyFont="1" applyFill="1"/>
    <xf numFmtId="165" fontId="10" fillId="2" borderId="0" xfId="0" applyNumberFormat="1" applyFont="1" applyFill="1" applyAlignment="1">
      <alignment horizontal="center" wrapText="1"/>
    </xf>
    <xf numFmtId="166" fontId="10" fillId="2" borderId="37" xfId="0" applyNumberFormat="1" applyFont="1" applyFill="1" applyBorder="1" applyAlignment="1">
      <alignment horizontal="right"/>
    </xf>
    <xf numFmtId="166" fontId="10" fillId="2" borderId="38" xfId="0" applyNumberFormat="1" applyFont="1" applyFill="1" applyBorder="1" applyAlignment="1">
      <alignment horizontal="right"/>
    </xf>
    <xf numFmtId="166" fontId="10" fillId="2" borderId="37" xfId="0" applyNumberFormat="1" applyFont="1" applyFill="1" applyBorder="1"/>
    <xf numFmtId="166" fontId="10" fillId="2" borderId="38" xfId="0" applyNumberFormat="1" applyFont="1" applyFill="1" applyBorder="1"/>
    <xf numFmtId="0" fontId="33" fillId="2" borderId="29" xfId="0" applyFont="1" applyFill="1" applyBorder="1" applyAlignment="1">
      <alignment horizontal="center" vertical="center"/>
    </xf>
    <xf numFmtId="0" fontId="5" fillId="2" borderId="29" xfId="0" applyFont="1" applyFill="1" applyBorder="1" applyAlignment="1">
      <alignment horizontal="center" vertical="center" wrapText="1"/>
    </xf>
    <xf numFmtId="2" fontId="3" fillId="2" borderId="0" xfId="0" applyNumberFormat="1" applyFont="1" applyFill="1" applyAlignment="1">
      <alignment vertical="center"/>
    </xf>
    <xf numFmtId="0" fontId="2" fillId="0" borderId="0" xfId="0" applyFont="1" applyAlignment="1">
      <alignment vertical="center"/>
    </xf>
    <xf numFmtId="170" fontId="10" fillId="2" borderId="0" xfId="0" applyNumberFormat="1" applyFont="1" applyFill="1" applyAlignment="1">
      <alignment horizontal="right"/>
    </xf>
    <xf numFmtId="170" fontId="10" fillId="0" borderId="0" xfId="0" quotePrefix="1" applyNumberFormat="1" applyFont="1" applyAlignment="1">
      <alignment horizontal="right"/>
    </xf>
    <xf numFmtId="170" fontId="10" fillId="0" borderId="0" xfId="0" applyNumberFormat="1" applyFont="1" applyAlignment="1">
      <alignment horizontal="right"/>
    </xf>
    <xf numFmtId="0" fontId="35" fillId="35" borderId="0" xfId="0" applyFont="1" applyFill="1" applyAlignment="1">
      <alignment vertical="center" wrapText="1"/>
    </xf>
    <xf numFmtId="166" fontId="10" fillId="2" borderId="0" xfId="0" applyNumberFormat="1" applyFont="1" applyFill="1" applyAlignment="1">
      <alignment horizontal="right" wrapText="1"/>
    </xf>
    <xf numFmtId="166" fontId="10" fillId="2" borderId="0" xfId="0" quotePrefix="1" applyNumberFormat="1" applyFont="1" applyFill="1" applyAlignment="1">
      <alignment horizontal="right"/>
    </xf>
    <xf numFmtId="0" fontId="35" fillId="35" borderId="0" xfId="0" applyFont="1" applyFill="1" applyAlignment="1">
      <alignment horizontal="center" wrapText="1"/>
    </xf>
    <xf numFmtId="0" fontId="35" fillId="35" borderId="7" xfId="0" applyFont="1" applyFill="1" applyBorder="1" applyAlignment="1">
      <alignment horizontal="center" wrapText="1"/>
    </xf>
    <xf numFmtId="0" fontId="35" fillId="35" borderId="7" xfId="0" applyFont="1" applyFill="1" applyBorder="1" applyAlignment="1">
      <alignment horizontal="center"/>
    </xf>
    <xf numFmtId="166" fontId="10" fillId="2" borderId="5" xfId="0" applyNumberFormat="1" applyFont="1" applyFill="1" applyBorder="1" applyAlignment="1">
      <alignment horizontal="right" wrapText="1"/>
    </xf>
    <xf numFmtId="166" fontId="10" fillId="2" borderId="10" xfId="0" quotePrefix="1" applyNumberFormat="1" applyFont="1" applyFill="1" applyBorder="1" applyAlignment="1">
      <alignment horizontal="right"/>
    </xf>
    <xf numFmtId="166" fontId="10" fillId="2" borderId="13" xfId="0" quotePrefix="1" applyNumberFormat="1" applyFont="1" applyFill="1" applyBorder="1" applyAlignment="1">
      <alignment horizontal="right"/>
    </xf>
    <xf numFmtId="166" fontId="10" fillId="2" borderId="14" xfId="0" quotePrefix="1" applyNumberFormat="1" applyFont="1" applyFill="1" applyBorder="1" applyAlignment="1">
      <alignment horizontal="right"/>
    </xf>
    <xf numFmtId="0" fontId="9" fillId="0" borderId="1" xfId="0" applyFont="1" applyBorder="1"/>
    <xf numFmtId="0" fontId="35" fillId="35" borderId="39" xfId="0" applyFont="1" applyFill="1" applyBorder="1" applyAlignment="1">
      <alignment horizontal="center"/>
    </xf>
    <xf numFmtId="166" fontId="28" fillId="0" borderId="33" xfId="0" quotePrefix="1" applyNumberFormat="1" applyFont="1" applyBorder="1" applyAlignment="1">
      <alignment horizontal="center"/>
    </xf>
    <xf numFmtId="166" fontId="28" fillId="0" borderId="27" xfId="0" quotePrefix="1" applyNumberFormat="1" applyFont="1" applyBorder="1" applyAlignment="1">
      <alignment horizontal="center"/>
    </xf>
    <xf numFmtId="165" fontId="28" fillId="0" borderId="0" xfId="0" applyNumberFormat="1" applyFont="1" applyAlignment="1">
      <alignment horizontal="center" wrapText="1"/>
    </xf>
    <xf numFmtId="165" fontId="28" fillId="0" borderId="0" xfId="0" quotePrefix="1" applyNumberFormat="1" applyFont="1" applyAlignment="1">
      <alignment horizontal="right"/>
    </xf>
    <xf numFmtId="0" fontId="31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165" fontId="2" fillId="0" borderId="0" xfId="0" applyNumberFormat="1" applyFont="1" applyAlignment="1">
      <alignment horizontal="right"/>
    </xf>
    <xf numFmtId="166" fontId="29" fillId="0" borderId="15" xfId="0" quotePrefix="1" applyNumberFormat="1" applyFont="1" applyBorder="1" applyAlignment="1">
      <alignment horizontal="center"/>
    </xf>
    <xf numFmtId="166" fontId="10" fillId="2" borderId="6" xfId="0" applyNumberFormat="1" applyFont="1" applyFill="1" applyBorder="1" applyAlignment="1">
      <alignment horizontal="right"/>
    </xf>
    <xf numFmtId="166" fontId="10" fillId="2" borderId="0" xfId="0" applyNumberFormat="1" applyFont="1" applyFill="1"/>
    <xf numFmtId="166" fontId="10" fillId="2" borderId="6" xfId="0" applyNumberFormat="1" applyFont="1" applyFill="1" applyBorder="1"/>
    <xf numFmtId="166" fontId="10" fillId="2" borderId="5" xfId="0" applyNumberFormat="1" applyFont="1" applyFill="1" applyBorder="1" applyAlignment="1">
      <alignment horizontal="right"/>
    </xf>
    <xf numFmtId="166" fontId="10" fillId="2" borderId="42" xfId="0" applyNumberFormat="1" applyFont="1" applyFill="1" applyBorder="1"/>
    <xf numFmtId="166" fontId="10" fillId="2" borderId="0" xfId="1" applyNumberFormat="1" applyFont="1" applyFill="1" applyBorder="1" applyAlignment="1">
      <alignment horizontal="right"/>
    </xf>
    <xf numFmtId="166" fontId="10" fillId="2" borderId="0" xfId="1" applyNumberFormat="1" applyFont="1" applyFill="1" applyBorder="1"/>
    <xf numFmtId="166" fontId="10" fillId="2" borderId="6" xfId="1" applyNumberFormat="1" applyFont="1" applyFill="1" applyBorder="1" applyAlignment="1">
      <alignment horizontal="right"/>
    </xf>
    <xf numFmtId="166" fontId="10" fillId="2" borderId="6" xfId="1" applyNumberFormat="1" applyFont="1" applyFill="1" applyBorder="1"/>
    <xf numFmtId="166" fontId="10" fillId="2" borderId="0" xfId="1" applyNumberFormat="1" applyFont="1" applyFill="1" applyAlignment="1">
      <alignment horizontal="right"/>
    </xf>
    <xf numFmtId="169" fontId="10" fillId="2" borderId="37" xfId="0" applyNumberFormat="1" applyFont="1" applyFill="1" applyBorder="1" applyAlignment="1">
      <alignment horizontal="right"/>
    </xf>
    <xf numFmtId="166" fontId="28" fillId="37" borderId="39" xfId="0" quotePrefix="1" applyNumberFormat="1" applyFont="1" applyFill="1" applyBorder="1" applyAlignment="1">
      <alignment horizontal="center"/>
    </xf>
    <xf numFmtId="0" fontId="31" fillId="0" borderId="0" xfId="0" applyFont="1"/>
    <xf numFmtId="169" fontId="28" fillId="2" borderId="0" xfId="0" applyNumberFormat="1" applyFont="1" applyFill="1" applyAlignment="1">
      <alignment horizontal="right"/>
    </xf>
    <xf numFmtId="169" fontId="31" fillId="2" borderId="0" xfId="0" applyNumberFormat="1" applyFont="1" applyFill="1" applyAlignment="1">
      <alignment horizontal="center" wrapText="1"/>
    </xf>
    <xf numFmtId="0" fontId="31" fillId="0" borderId="0" xfId="0" applyFont="1" applyAlignment="1">
      <alignment horizontal="center" wrapText="1"/>
    </xf>
    <xf numFmtId="165" fontId="28" fillId="0" borderId="0" xfId="0" applyNumberFormat="1" applyFont="1"/>
    <xf numFmtId="165" fontId="28" fillId="2" borderId="0" xfId="0" applyNumberFormat="1" applyFont="1" applyFill="1"/>
    <xf numFmtId="0" fontId="41" fillId="0" borderId="0" xfId="0" applyFont="1"/>
    <xf numFmtId="0" fontId="31" fillId="2" borderId="0" xfId="0" applyFont="1" applyFill="1"/>
    <xf numFmtId="165" fontId="10" fillId="2" borderId="6" xfId="0" applyNumberFormat="1" applyFont="1" applyFill="1" applyBorder="1" applyAlignment="1">
      <alignment horizontal="center" wrapText="1"/>
    </xf>
    <xf numFmtId="0" fontId="10" fillId="2" borderId="4" xfId="0" applyFont="1" applyFill="1" applyBorder="1"/>
    <xf numFmtId="0" fontId="43" fillId="2" borderId="0" xfId="0" applyFont="1" applyFill="1"/>
    <xf numFmtId="0" fontId="35" fillId="35" borderId="32" xfId="0" applyFont="1" applyFill="1" applyBorder="1" applyAlignment="1">
      <alignment horizontal="center" wrapText="1"/>
    </xf>
    <xf numFmtId="169" fontId="10" fillId="2" borderId="38" xfId="0" applyNumberFormat="1" applyFont="1" applyFill="1" applyBorder="1" applyAlignment="1">
      <alignment horizontal="right"/>
    </xf>
    <xf numFmtId="0" fontId="0" fillId="35" borderId="0" xfId="0" applyFill="1" applyAlignment="1">
      <alignment horizontal="center" vertical="center" wrapText="1"/>
    </xf>
    <xf numFmtId="166" fontId="10" fillId="2" borderId="15" xfId="0" applyNumberFormat="1" applyFont="1" applyFill="1" applyBorder="1" applyAlignment="1">
      <alignment horizontal="right"/>
    </xf>
    <xf numFmtId="166" fontId="10" fillId="2" borderId="16" xfId="0" applyNumberFormat="1" applyFont="1" applyFill="1" applyBorder="1" applyAlignment="1">
      <alignment horizontal="right"/>
    </xf>
    <xf numFmtId="165" fontId="28" fillId="2" borderId="48" xfId="0" applyNumberFormat="1" applyFont="1" applyFill="1" applyBorder="1" applyAlignment="1">
      <alignment horizontal="center" wrapText="1"/>
    </xf>
    <xf numFmtId="166" fontId="10" fillId="2" borderId="50" xfId="0" applyNumberFormat="1" applyFont="1" applyFill="1" applyBorder="1" applyAlignment="1">
      <alignment horizontal="right"/>
    </xf>
    <xf numFmtId="166" fontId="10" fillId="2" borderId="15" xfId="0" applyNumberFormat="1" applyFont="1" applyFill="1" applyBorder="1"/>
    <xf numFmtId="166" fontId="10" fillId="2" borderId="16" xfId="0" applyNumberFormat="1" applyFont="1" applyFill="1" applyBorder="1"/>
    <xf numFmtId="0" fontId="35" fillId="35" borderId="49" xfId="0" applyFont="1" applyFill="1" applyBorder="1" applyAlignment="1">
      <alignment vertical="center" wrapText="1"/>
    </xf>
    <xf numFmtId="0" fontId="0" fillId="0" borderId="2" xfId="0" applyBorder="1"/>
    <xf numFmtId="169" fontId="10" fillId="2" borderId="2" xfId="0" applyNumberFormat="1" applyFont="1" applyFill="1" applyBorder="1" applyAlignment="1">
      <alignment horizontal="right"/>
    </xf>
    <xf numFmtId="169" fontId="9" fillId="2" borderId="2" xfId="0" applyNumberFormat="1" applyFont="1" applyFill="1" applyBorder="1" applyAlignment="1">
      <alignment horizontal="center" wrapText="1"/>
    </xf>
    <xf numFmtId="0" fontId="9" fillId="0" borderId="2" xfId="0" applyFont="1" applyBorder="1" applyAlignment="1">
      <alignment horizontal="center" wrapText="1"/>
    </xf>
    <xf numFmtId="0" fontId="10" fillId="2" borderId="8" xfId="0" applyFont="1" applyFill="1" applyBorder="1"/>
    <xf numFmtId="166" fontId="28" fillId="0" borderId="53" xfId="0" quotePrefix="1" applyNumberFormat="1" applyFont="1" applyBorder="1" applyAlignment="1">
      <alignment horizontal="center"/>
    </xf>
    <xf numFmtId="166" fontId="28" fillId="0" borderId="54" xfId="0" quotePrefix="1" applyNumberFormat="1" applyFont="1" applyBorder="1" applyAlignment="1">
      <alignment horizontal="center"/>
    </xf>
    <xf numFmtId="166" fontId="28" fillId="36" borderId="53" xfId="0" quotePrefix="1" applyNumberFormat="1" applyFont="1" applyFill="1" applyBorder="1" applyAlignment="1">
      <alignment horizontal="center"/>
    </xf>
    <xf numFmtId="0" fontId="34" fillId="34" borderId="55" xfId="0" applyFont="1" applyFill="1" applyBorder="1" applyAlignment="1">
      <alignment horizontal="center" vertical="center" wrapText="1"/>
    </xf>
    <xf numFmtId="0" fontId="29" fillId="34" borderId="28" xfId="0" applyFont="1" applyFill="1" applyBorder="1" applyAlignment="1">
      <alignment horizontal="center" vertical="center" wrapText="1"/>
    </xf>
    <xf numFmtId="165" fontId="28" fillId="2" borderId="50" xfId="0" applyNumberFormat="1" applyFont="1" applyFill="1" applyBorder="1" applyAlignment="1">
      <alignment horizontal="center" wrapText="1"/>
    </xf>
    <xf numFmtId="165" fontId="10" fillId="0" borderId="2" xfId="0" applyNumberFormat="1" applyFont="1" applyBorder="1"/>
    <xf numFmtId="166" fontId="10" fillId="2" borderId="50" xfId="0" quotePrefix="1" applyNumberFormat="1" applyFont="1" applyFill="1" applyBorder="1" applyAlignment="1">
      <alignment horizontal="right"/>
    </xf>
    <xf numFmtId="166" fontId="10" fillId="2" borderId="15" xfId="0" quotePrefix="1" applyNumberFormat="1" applyFont="1" applyFill="1" applyBorder="1" applyAlignment="1">
      <alignment horizontal="right"/>
    </xf>
    <xf numFmtId="166" fontId="10" fillId="2" borderId="16" xfId="0" quotePrefix="1" applyNumberFormat="1" applyFont="1" applyFill="1" applyBorder="1" applyAlignment="1">
      <alignment horizontal="right"/>
    </xf>
    <xf numFmtId="166" fontId="10" fillId="2" borderId="56" xfId="0" quotePrefix="1" applyNumberFormat="1" applyFont="1" applyFill="1" applyBorder="1" applyAlignment="1">
      <alignment horizontal="right"/>
    </xf>
    <xf numFmtId="0" fontId="44" fillId="2" borderId="0" xfId="0" applyFont="1" applyFill="1"/>
    <xf numFmtId="0" fontId="45" fillId="2" borderId="0" xfId="0" applyFont="1" applyFill="1" applyAlignment="1">
      <alignment wrapText="1"/>
    </xf>
    <xf numFmtId="9" fontId="3" fillId="2" borderId="0" xfId="1" applyFont="1" applyFill="1"/>
    <xf numFmtId="166" fontId="10" fillId="2" borderId="57" xfId="0" applyNumberFormat="1" applyFont="1" applyFill="1" applyBorder="1"/>
    <xf numFmtId="166" fontId="10" fillId="2" borderId="2" xfId="0" applyNumberFormat="1" applyFont="1" applyFill="1" applyBorder="1"/>
    <xf numFmtId="166" fontId="10" fillId="2" borderId="48" xfId="0" applyNumberFormat="1" applyFont="1" applyFill="1" applyBorder="1"/>
    <xf numFmtId="0" fontId="35" fillId="35" borderId="49" xfId="0" applyFont="1" applyFill="1" applyBorder="1" applyAlignment="1">
      <alignment horizontal="center" wrapText="1"/>
    </xf>
    <xf numFmtId="165" fontId="10" fillId="2" borderId="60" xfId="0" applyNumberFormat="1" applyFont="1" applyFill="1" applyBorder="1" applyAlignment="1">
      <alignment horizontal="center" wrapText="1"/>
    </xf>
    <xf numFmtId="0" fontId="9" fillId="0" borderId="2" xfId="0" applyFont="1" applyBorder="1"/>
    <xf numFmtId="165" fontId="28" fillId="36" borderId="7" xfId="0" quotePrefix="1" applyNumberFormat="1" applyFont="1" applyFill="1" applyBorder="1" applyAlignment="1">
      <alignment horizontal="center"/>
    </xf>
    <xf numFmtId="2" fontId="28" fillId="0" borderId="0" xfId="0" applyNumberFormat="1" applyFont="1" applyAlignment="1">
      <alignment horizontal="center"/>
    </xf>
    <xf numFmtId="165" fontId="10" fillId="2" borderId="2" xfId="0" applyNumberFormat="1" applyFont="1" applyFill="1" applyBorder="1" applyAlignment="1">
      <alignment horizontal="center" wrapText="1"/>
    </xf>
    <xf numFmtId="169" fontId="10" fillId="2" borderId="42" xfId="0" applyNumberFormat="1" applyFont="1" applyFill="1" applyBorder="1" applyAlignment="1">
      <alignment horizontal="right"/>
    </xf>
    <xf numFmtId="166" fontId="10" fillId="2" borderId="42" xfId="0" applyNumberFormat="1" applyFont="1" applyFill="1" applyBorder="1" applyAlignment="1">
      <alignment horizontal="right"/>
    </xf>
    <xf numFmtId="0" fontId="32" fillId="2" borderId="0" xfId="0" applyFont="1" applyFill="1"/>
    <xf numFmtId="0" fontId="9" fillId="2" borderId="4" xfId="0" applyFont="1" applyFill="1" applyBorder="1"/>
    <xf numFmtId="0" fontId="32" fillId="2" borderId="7" xfId="0" applyFont="1" applyFill="1" applyBorder="1"/>
    <xf numFmtId="0" fontId="9" fillId="2" borderId="8" xfId="0" applyFont="1" applyFill="1" applyBorder="1"/>
    <xf numFmtId="0" fontId="9" fillId="2" borderId="9" xfId="0" applyFont="1" applyFill="1" applyBorder="1"/>
    <xf numFmtId="0" fontId="9" fillId="2" borderId="6" xfId="0" applyFont="1" applyFill="1" applyBorder="1"/>
    <xf numFmtId="0" fontId="9" fillId="2" borderId="10" xfId="0" applyFont="1" applyFill="1" applyBorder="1"/>
    <xf numFmtId="0" fontId="9" fillId="2" borderId="0" xfId="0" applyFont="1" applyFill="1" applyAlignment="1">
      <alignment wrapText="1"/>
    </xf>
    <xf numFmtId="0" fontId="9" fillId="2" borderId="4" xfId="0" applyFont="1" applyFill="1" applyBorder="1" applyAlignment="1">
      <alignment wrapText="1"/>
    </xf>
    <xf numFmtId="170" fontId="10" fillId="2" borderId="40" xfId="0" quotePrefix="1" applyNumberFormat="1" applyFont="1" applyFill="1" applyBorder="1" applyAlignment="1">
      <alignment horizontal="right"/>
    </xf>
    <xf numFmtId="170" fontId="10" fillId="2" borderId="33" xfId="0" quotePrefix="1" applyNumberFormat="1" applyFont="1" applyFill="1" applyBorder="1" applyAlignment="1">
      <alignment horizontal="right"/>
    </xf>
    <xf numFmtId="170" fontId="10" fillId="2" borderId="27" xfId="0" quotePrefix="1" applyNumberFormat="1" applyFont="1" applyFill="1" applyBorder="1" applyAlignment="1">
      <alignment horizontal="right"/>
    </xf>
    <xf numFmtId="0" fontId="32" fillId="2" borderId="13" xfId="0" applyFont="1" applyFill="1" applyBorder="1"/>
    <xf numFmtId="0" fontId="9" fillId="2" borderId="14" xfId="0" applyFont="1" applyFill="1" applyBorder="1"/>
    <xf numFmtId="170" fontId="10" fillId="2" borderId="41" xfId="0" quotePrefix="1" applyNumberFormat="1" applyFont="1" applyFill="1" applyBorder="1" applyAlignment="1">
      <alignment horizontal="right"/>
    </xf>
    <xf numFmtId="165" fontId="10" fillId="2" borderId="5" xfId="0" applyNumberFormat="1" applyFont="1" applyFill="1" applyBorder="1" applyAlignment="1">
      <alignment horizontal="center" wrapText="1"/>
    </xf>
    <xf numFmtId="166" fontId="10" fillId="2" borderId="0" xfId="0" applyNumberFormat="1" applyFont="1" applyFill="1" applyAlignment="1">
      <alignment horizontal="center"/>
    </xf>
    <xf numFmtId="166" fontId="10" fillId="2" borderId="61" xfId="0" applyNumberFormat="1" applyFont="1" applyFill="1" applyBorder="1" applyAlignment="1">
      <alignment horizontal="right" wrapText="1"/>
    </xf>
    <xf numFmtId="166" fontId="10" fillId="2" borderId="60" xfId="0" applyNumberFormat="1" applyFont="1" applyFill="1" applyBorder="1" applyAlignment="1">
      <alignment horizontal="right" wrapText="1"/>
    </xf>
    <xf numFmtId="166" fontId="10" fillId="2" borderId="62" xfId="0" applyNumberFormat="1" applyFont="1" applyFill="1" applyBorder="1" applyAlignment="1">
      <alignment horizontal="right" wrapText="1"/>
    </xf>
    <xf numFmtId="166" fontId="10" fillId="2" borderId="60" xfId="0" applyNumberFormat="1" applyFont="1" applyFill="1" applyBorder="1" applyAlignment="1">
      <alignment horizontal="right"/>
    </xf>
    <xf numFmtId="166" fontId="10" fillId="2" borderId="62" xfId="0" applyNumberFormat="1" applyFont="1" applyFill="1" applyBorder="1" applyAlignment="1">
      <alignment horizontal="right"/>
    </xf>
    <xf numFmtId="0" fontId="0" fillId="35" borderId="46" xfId="0" applyFill="1" applyBorder="1" applyAlignment="1">
      <alignment vertical="center" wrapText="1"/>
    </xf>
    <xf numFmtId="0" fontId="35" fillId="35" borderId="63" xfId="0" applyFont="1" applyFill="1" applyBorder="1" applyAlignment="1">
      <alignment vertical="center" wrapText="1"/>
    </xf>
    <xf numFmtId="0" fontId="35" fillId="35" borderId="64" xfId="0" applyFont="1" applyFill="1" applyBorder="1" applyAlignment="1">
      <alignment horizontal="center" wrapText="1"/>
    </xf>
    <xf numFmtId="166" fontId="10" fillId="2" borderId="52" xfId="0" applyNumberFormat="1" applyFont="1" applyFill="1" applyBorder="1" applyAlignment="1">
      <alignment horizontal="right"/>
    </xf>
    <xf numFmtId="0" fontId="29" fillId="34" borderId="0" xfId="0" applyFont="1" applyFill="1" applyAlignment="1">
      <alignment horizontal="center" vertical="center" wrapText="1"/>
    </xf>
    <xf numFmtId="166" fontId="28" fillId="37" borderId="33" xfId="0" quotePrefix="1" applyNumberFormat="1" applyFont="1" applyFill="1" applyBorder="1" applyAlignment="1">
      <alignment horizontal="center"/>
    </xf>
    <xf numFmtId="166" fontId="28" fillId="37" borderId="15" xfId="0" quotePrefix="1" applyNumberFormat="1" applyFont="1" applyFill="1" applyBorder="1" applyAlignment="1">
      <alignment horizontal="center"/>
    </xf>
    <xf numFmtId="165" fontId="10" fillId="2" borderId="15" xfId="0" applyNumberFormat="1" applyFont="1" applyFill="1" applyBorder="1" applyAlignment="1">
      <alignment horizontal="center" wrapText="1"/>
    </xf>
    <xf numFmtId="165" fontId="10" fillId="2" borderId="16" xfId="0" applyNumberFormat="1" applyFont="1" applyFill="1" applyBorder="1" applyAlignment="1">
      <alignment horizontal="center" wrapText="1"/>
    </xf>
    <xf numFmtId="169" fontId="38" fillId="2" borderId="0" xfId="0" applyNumberFormat="1" applyFont="1" applyFill="1" applyAlignment="1">
      <alignment horizontal="right"/>
    </xf>
    <xf numFmtId="169" fontId="38" fillId="2" borderId="0" xfId="0" applyNumberFormat="1" applyFont="1" applyFill="1"/>
    <xf numFmtId="169" fontId="38" fillId="2" borderId="0" xfId="0" applyNumberFormat="1" applyFont="1" applyFill="1" applyAlignment="1">
      <alignment wrapText="1"/>
    </xf>
    <xf numFmtId="169" fontId="38" fillId="2" borderId="0" xfId="1" applyNumberFormat="1" applyFont="1" applyFill="1"/>
    <xf numFmtId="169" fontId="38" fillId="2" borderId="0" xfId="1" applyNumberFormat="1" applyFont="1" applyFill="1" applyBorder="1" applyAlignment="1">
      <alignment horizontal="right"/>
    </xf>
    <xf numFmtId="169" fontId="38" fillId="2" borderId="6" xfId="1" applyNumberFormat="1" applyFont="1" applyFill="1" applyBorder="1" applyAlignment="1">
      <alignment horizontal="right"/>
    </xf>
    <xf numFmtId="0" fontId="35" fillId="35" borderId="65" xfId="0" applyFont="1" applyFill="1" applyBorder="1" applyAlignment="1">
      <alignment horizontal="center" wrapText="1"/>
    </xf>
    <xf numFmtId="0" fontId="35" fillId="35" borderId="66" xfId="0" applyFont="1" applyFill="1" applyBorder="1" applyAlignment="1">
      <alignment horizontal="center" wrapText="1"/>
    </xf>
    <xf numFmtId="166" fontId="38" fillId="2" borderId="0" xfId="0" applyNumberFormat="1" applyFont="1" applyFill="1" applyAlignment="1">
      <alignment horizontal="right" wrapText="1"/>
    </xf>
    <xf numFmtId="0" fontId="35" fillId="35" borderId="67" xfId="0" applyFont="1" applyFill="1" applyBorder="1" applyAlignment="1">
      <alignment horizontal="center" wrapText="1"/>
    </xf>
    <xf numFmtId="0" fontId="35" fillId="35" borderId="67" xfId="0" applyFont="1" applyFill="1" applyBorder="1" applyAlignment="1">
      <alignment horizontal="center"/>
    </xf>
    <xf numFmtId="0" fontId="35" fillId="35" borderId="26" xfId="0" applyFont="1" applyFill="1" applyBorder="1" applyAlignment="1">
      <alignment horizontal="center" wrapText="1"/>
    </xf>
    <xf numFmtId="1" fontId="29" fillId="34" borderId="69" xfId="0" applyNumberFormat="1" applyFont="1" applyFill="1" applyBorder="1" applyAlignment="1">
      <alignment horizontal="center" vertical="center" wrapText="1"/>
    </xf>
    <xf numFmtId="0" fontId="29" fillId="34" borderId="70" xfId="0" applyFont="1" applyFill="1" applyBorder="1" applyAlignment="1">
      <alignment horizontal="center" vertical="center" wrapText="1"/>
    </xf>
    <xf numFmtId="165" fontId="10" fillId="2" borderId="4" xfId="0" applyNumberFormat="1" applyFont="1" applyFill="1" applyBorder="1" applyAlignment="1">
      <alignment horizontal="center" wrapText="1"/>
    </xf>
    <xf numFmtId="166" fontId="10" fillId="2" borderId="4" xfId="0" applyNumberFormat="1" applyFont="1" applyFill="1" applyBorder="1" applyAlignment="1">
      <alignment horizontal="right" wrapText="1"/>
    </xf>
    <xf numFmtId="165" fontId="10" fillId="2" borderId="9" xfId="0" applyNumberFormat="1" applyFont="1" applyFill="1" applyBorder="1" applyAlignment="1">
      <alignment horizontal="center" wrapText="1"/>
    </xf>
    <xf numFmtId="166" fontId="10" fillId="2" borderId="9" xfId="0" applyNumberFormat="1" applyFont="1" applyFill="1" applyBorder="1" applyAlignment="1">
      <alignment horizontal="right" wrapText="1"/>
    </xf>
    <xf numFmtId="166" fontId="10" fillId="2" borderId="4" xfId="0" applyNumberFormat="1" applyFont="1" applyFill="1" applyBorder="1" applyAlignment="1">
      <alignment horizontal="right"/>
    </xf>
    <xf numFmtId="166" fontId="10" fillId="2" borderId="4" xfId="0" applyNumberFormat="1" applyFont="1" applyFill="1" applyBorder="1"/>
    <xf numFmtId="169" fontId="10" fillId="2" borderId="5" xfId="0" applyNumberFormat="1" applyFont="1" applyFill="1" applyBorder="1" applyAlignment="1">
      <alignment horizontal="right"/>
    </xf>
    <xf numFmtId="165" fontId="10" fillId="2" borderId="10" xfId="0" applyNumberFormat="1" applyFont="1" applyFill="1" applyBorder="1" applyAlignment="1">
      <alignment horizontal="center" wrapText="1"/>
    </xf>
    <xf numFmtId="166" fontId="10" fillId="2" borderId="10" xfId="0" applyNumberFormat="1" applyFont="1" applyFill="1" applyBorder="1" applyAlignment="1">
      <alignment horizontal="right" wrapText="1"/>
    </xf>
    <xf numFmtId="2" fontId="10" fillId="2" borderId="0" xfId="0" applyNumberFormat="1" applyFont="1" applyFill="1" applyAlignment="1">
      <alignment horizontal="center" wrapText="1"/>
    </xf>
    <xf numFmtId="165" fontId="10" fillId="2" borderId="3" xfId="0" applyNumberFormat="1" applyFont="1" applyFill="1" applyBorder="1" applyAlignment="1">
      <alignment horizontal="center" wrapText="1"/>
    </xf>
    <xf numFmtId="0" fontId="34" fillId="35" borderId="65" xfId="0" applyFont="1" applyFill="1" applyBorder="1" applyAlignment="1">
      <alignment horizontal="center" vertical="center" wrapText="1"/>
    </xf>
    <xf numFmtId="0" fontId="0" fillId="35" borderId="63" xfId="0" applyFill="1" applyBorder="1" applyAlignment="1">
      <alignment horizontal="center" vertical="center" wrapText="1"/>
    </xf>
    <xf numFmtId="0" fontId="0" fillId="35" borderId="46" xfId="0" applyFill="1" applyBorder="1" applyAlignment="1">
      <alignment horizontal="center" vertical="center" wrapText="1"/>
    </xf>
    <xf numFmtId="169" fontId="10" fillId="2" borderId="38" xfId="0" applyNumberFormat="1" applyFont="1" applyFill="1" applyBorder="1"/>
    <xf numFmtId="17" fontId="2" fillId="0" borderId="0" xfId="0" applyNumberFormat="1" applyFont="1"/>
    <xf numFmtId="168" fontId="2" fillId="0" borderId="0" xfId="0" applyNumberFormat="1" applyFont="1"/>
    <xf numFmtId="168" fontId="3" fillId="2" borderId="0" xfId="0" applyNumberFormat="1" applyFont="1" applyFill="1" applyAlignment="1">
      <alignment horizontal="right"/>
    </xf>
    <xf numFmtId="165" fontId="2" fillId="0" borderId="0" xfId="0" applyNumberFormat="1" applyFont="1" applyAlignment="1">
      <alignment wrapText="1"/>
    </xf>
    <xf numFmtId="165" fontId="3" fillId="2" borderId="0" xfId="0" quotePrefix="1" applyNumberFormat="1" applyFont="1" applyFill="1" applyAlignment="1">
      <alignment horizontal="right"/>
    </xf>
    <xf numFmtId="1" fontId="3" fillId="2" borderId="0" xfId="0" applyNumberFormat="1" applyFont="1" applyFill="1"/>
    <xf numFmtId="0" fontId="3" fillId="2" borderId="0" xfId="0" applyFont="1" applyFill="1" applyAlignment="1">
      <alignment horizontal="left" vertical="center" wrapText="1"/>
    </xf>
    <xf numFmtId="165" fontId="3" fillId="2" borderId="0" xfId="0" applyNumberFormat="1" applyFont="1" applyFill="1" applyAlignment="1">
      <alignment horizontal="right" vertical="center" wrapText="1"/>
    </xf>
    <xf numFmtId="169" fontId="28" fillId="0" borderId="16" xfId="0" quotePrefix="1" applyNumberFormat="1" applyFont="1" applyBorder="1" applyAlignment="1">
      <alignment horizontal="center"/>
    </xf>
    <xf numFmtId="17" fontId="8" fillId="0" borderId="2" xfId="0" applyNumberFormat="1" applyFont="1" applyBorder="1"/>
    <xf numFmtId="0" fontId="9" fillId="0" borderId="2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2" fillId="0" borderId="2" xfId="0" applyFont="1" applyBorder="1" applyAlignment="1">
      <alignment horizontal="right" wrapText="1"/>
    </xf>
    <xf numFmtId="0" fontId="3" fillId="2" borderId="2" xfId="0" applyFont="1" applyFill="1" applyBorder="1" applyAlignment="1">
      <alignment wrapText="1"/>
    </xf>
    <xf numFmtId="0" fontId="2" fillId="0" borderId="73" xfId="0" applyFont="1" applyBorder="1" applyAlignment="1">
      <alignment wrapText="1"/>
    </xf>
    <xf numFmtId="166" fontId="10" fillId="2" borderId="5" xfId="0" quotePrefix="1" applyNumberFormat="1" applyFont="1" applyFill="1" applyBorder="1" applyAlignment="1">
      <alignment horizontal="center"/>
    </xf>
    <xf numFmtId="166" fontId="10" fillId="2" borderId="33" xfId="0" quotePrefix="1" applyNumberFormat="1" applyFont="1" applyFill="1" applyBorder="1" applyAlignment="1">
      <alignment horizontal="center"/>
    </xf>
    <xf numFmtId="166" fontId="10" fillId="2" borderId="27" xfId="0" quotePrefix="1" applyNumberFormat="1" applyFont="1" applyFill="1" applyBorder="1" applyAlignment="1">
      <alignment horizontal="center"/>
    </xf>
    <xf numFmtId="166" fontId="10" fillId="2" borderId="0" xfId="0" applyNumberFormat="1" applyFont="1" applyFill="1" applyAlignment="1">
      <alignment horizontal="center" wrapText="1"/>
    </xf>
    <xf numFmtId="0" fontId="10" fillId="2" borderId="6" xfId="0" applyFont="1" applyFill="1" applyBorder="1"/>
    <xf numFmtId="0" fontId="10" fillId="2" borderId="9" xfId="0" applyFont="1" applyFill="1" applyBorder="1"/>
    <xf numFmtId="0" fontId="10" fillId="2" borderId="42" xfId="0" applyFont="1" applyFill="1" applyBorder="1"/>
    <xf numFmtId="0" fontId="10" fillId="2" borderId="74" xfId="0" applyFont="1" applyFill="1" applyBorder="1"/>
    <xf numFmtId="166" fontId="10" fillId="2" borderId="75" xfId="0" applyNumberFormat="1" applyFont="1" applyFill="1" applyBorder="1" applyAlignment="1">
      <alignment horizontal="right"/>
    </xf>
    <xf numFmtId="165" fontId="10" fillId="2" borderId="42" xfId="0" applyNumberFormat="1" applyFont="1" applyFill="1" applyBorder="1" applyAlignment="1">
      <alignment horizontal="center" wrapText="1"/>
    </xf>
    <xf numFmtId="165" fontId="28" fillId="2" borderId="52" xfId="0" applyNumberFormat="1" applyFont="1" applyFill="1" applyBorder="1" applyAlignment="1">
      <alignment horizontal="center" wrapText="1"/>
    </xf>
    <xf numFmtId="166" fontId="10" fillId="2" borderId="76" xfId="0" applyNumberFormat="1" applyFont="1" applyFill="1" applyBorder="1"/>
    <xf numFmtId="166" fontId="10" fillId="2" borderId="52" xfId="0" applyNumberFormat="1" applyFont="1" applyFill="1" applyBorder="1"/>
    <xf numFmtId="165" fontId="10" fillId="2" borderId="74" xfId="0" applyNumberFormat="1" applyFont="1" applyFill="1" applyBorder="1" applyAlignment="1">
      <alignment horizontal="center" wrapText="1"/>
    </xf>
    <xf numFmtId="0" fontId="32" fillId="2" borderId="2" xfId="0" applyFont="1" applyFill="1" applyBorder="1"/>
    <xf numFmtId="0" fontId="9" fillId="2" borderId="3" xfId="0" applyFont="1" applyFill="1" applyBorder="1"/>
    <xf numFmtId="166" fontId="10" fillId="2" borderId="2" xfId="0" applyNumberFormat="1" applyFont="1" applyFill="1" applyBorder="1" applyAlignment="1">
      <alignment horizontal="right"/>
    </xf>
    <xf numFmtId="166" fontId="10" fillId="2" borderId="77" xfId="0" applyNumberFormat="1" applyFont="1" applyFill="1" applyBorder="1" applyAlignment="1">
      <alignment horizontal="right"/>
    </xf>
    <xf numFmtId="169" fontId="38" fillId="2" borderId="2" xfId="0" applyNumberFormat="1" applyFont="1" applyFill="1" applyBorder="1" applyAlignment="1">
      <alignment horizontal="right"/>
    </xf>
    <xf numFmtId="0" fontId="34" fillId="34" borderId="0" xfId="0" applyFont="1" applyFill="1" applyAlignment="1">
      <alignment horizontal="center" vertical="center"/>
    </xf>
    <xf numFmtId="0" fontId="34" fillId="34" borderId="28" xfId="0" applyFont="1" applyFill="1" applyBorder="1" applyAlignment="1">
      <alignment horizontal="center" vertical="center"/>
    </xf>
    <xf numFmtId="15" fontId="34" fillId="34" borderId="72" xfId="0" applyNumberFormat="1" applyFont="1" applyFill="1" applyBorder="1" applyAlignment="1">
      <alignment horizontal="center" vertical="center" wrapText="1"/>
    </xf>
    <xf numFmtId="15" fontId="34" fillId="34" borderId="69" xfId="0" applyNumberFormat="1" applyFont="1" applyFill="1" applyBorder="1" applyAlignment="1">
      <alignment horizontal="center" vertical="center" wrapText="1"/>
    </xf>
    <xf numFmtId="0" fontId="34" fillId="34" borderId="31" xfId="0" applyFont="1" applyFill="1" applyBorder="1" applyAlignment="1">
      <alignment horizontal="center" vertical="center" wrapText="1"/>
    </xf>
    <xf numFmtId="0" fontId="34" fillId="34" borderId="0" xfId="0" applyFont="1" applyFill="1" applyAlignment="1">
      <alignment horizontal="center" vertical="center" wrapText="1"/>
    </xf>
    <xf numFmtId="0" fontId="34" fillId="34" borderId="28" xfId="0" applyFont="1" applyFill="1" applyBorder="1" applyAlignment="1">
      <alignment horizontal="center" vertical="center" wrapText="1"/>
    </xf>
    <xf numFmtId="0" fontId="34" fillId="35" borderId="68" xfId="0" applyFont="1" applyFill="1" applyBorder="1" applyAlignment="1">
      <alignment horizontal="center" vertical="center" wrapText="1"/>
    </xf>
    <xf numFmtId="0" fontId="34" fillId="35" borderId="30" xfId="0" applyFont="1" applyFill="1" applyBorder="1" applyAlignment="1">
      <alignment horizontal="center" vertical="center" wrapText="1"/>
    </xf>
    <xf numFmtId="0" fontId="34" fillId="35" borderId="71" xfId="0" applyFont="1" applyFill="1" applyBorder="1" applyAlignment="1">
      <alignment horizontal="center" vertical="center" wrapText="1"/>
    </xf>
    <xf numFmtId="0" fontId="35" fillId="35" borderId="36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35" fillId="35" borderId="51" xfId="0" applyFont="1" applyFill="1" applyBorder="1" applyAlignment="1">
      <alignment horizontal="center" wrapText="1"/>
    </xf>
    <xf numFmtId="0" fontId="35" fillId="35" borderId="47" xfId="0" applyFont="1" applyFill="1" applyBorder="1" applyAlignment="1">
      <alignment horizontal="center" wrapText="1"/>
    </xf>
    <xf numFmtId="0" fontId="35" fillId="35" borderId="5" xfId="0" applyFont="1" applyFill="1" applyBorder="1" applyAlignment="1">
      <alignment horizontal="center" vertical="center" wrapText="1"/>
    </xf>
    <xf numFmtId="0" fontId="35" fillId="35" borderId="34" xfId="0" applyFont="1" applyFill="1" applyBorder="1" applyAlignment="1">
      <alignment horizontal="center" vertical="center" wrapText="1"/>
    </xf>
    <xf numFmtId="0" fontId="35" fillId="35" borderId="2" xfId="0" applyFont="1" applyFill="1" applyBorder="1" applyAlignment="1">
      <alignment horizontal="center" vertical="center" wrapText="1"/>
    </xf>
    <xf numFmtId="0" fontId="35" fillId="35" borderId="32" xfId="0" applyFont="1" applyFill="1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0" fontId="35" fillId="35" borderId="0" xfId="0" applyFont="1" applyFill="1" applyAlignment="1">
      <alignment horizontal="center" vertical="center" wrapText="1"/>
    </xf>
    <xf numFmtId="0" fontId="35" fillId="35" borderId="28" xfId="0" applyFont="1" applyFill="1" applyBorder="1" applyAlignment="1">
      <alignment horizontal="center" vertical="center" wrapText="1"/>
    </xf>
    <xf numFmtId="0" fontId="35" fillId="35" borderId="58" xfId="0" applyFont="1" applyFill="1" applyBorder="1" applyAlignment="1">
      <alignment horizontal="center" wrapText="1"/>
    </xf>
    <xf numFmtId="0" fontId="35" fillId="35" borderId="59" xfId="0" applyFont="1" applyFill="1" applyBorder="1" applyAlignment="1">
      <alignment horizontal="center" wrapText="1"/>
    </xf>
    <xf numFmtId="0" fontId="35" fillId="35" borderId="43" xfId="0" applyFont="1" applyFill="1" applyBorder="1" applyAlignment="1">
      <alignment horizontal="center" vertical="center" wrapText="1"/>
    </xf>
    <xf numFmtId="0" fontId="0" fillId="0" borderId="44" xfId="0" applyBorder="1" applyAlignment="1">
      <alignment horizontal="center" vertical="center" wrapText="1"/>
    </xf>
    <xf numFmtId="0" fontId="0" fillId="0" borderId="45" xfId="0" applyBorder="1" applyAlignment="1">
      <alignment horizontal="center" vertical="center" wrapText="1"/>
    </xf>
    <xf numFmtId="0" fontId="8" fillId="0" borderId="2" xfId="0" applyFont="1" applyBorder="1" applyAlignment="1">
      <alignment horizontal="center"/>
    </xf>
    <xf numFmtId="0" fontId="35" fillId="35" borderId="46" xfId="0" applyFont="1" applyFill="1" applyBorder="1" applyAlignment="1">
      <alignment horizontal="center" wrapText="1"/>
    </xf>
    <xf numFmtId="0" fontId="35" fillId="35" borderId="32" xfId="0" applyFont="1" applyFill="1" applyBorder="1" applyAlignment="1">
      <alignment horizontal="center" wrapText="1"/>
    </xf>
  </cellXfs>
  <cellStyles count="46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 2" xfId="44" xr:uid="{35FA85A9-B16F-4773-8658-564A101299C2}"/>
    <cellStyle name="Comma 2 2" xfId="45" xr:uid="{DDCDD416-C07E-4F3B-821C-69C37A686231}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 2" xfId="43" xr:uid="{F623C49B-8ACC-46A0-B1DB-846BCEFBD955}"/>
    <cellStyle name="Note" xfId="16" builtinId="10" customBuiltin="1"/>
    <cellStyle name="Output" xfId="11" builtinId="21" customBuiltin="1"/>
    <cellStyle name="Percent" xfId="1" builtinId="5"/>
    <cellStyle name="Title" xfId="2" builtinId="15" customBuiltin="1"/>
    <cellStyle name="Total" xfId="18" builtinId="25" customBuiltin="1"/>
    <cellStyle name="Warning Text" xfId="15" builtinId="11" customBuiltin="1"/>
  </cellStyles>
  <dxfs count="40">
    <dxf>
      <font>
        <color rgb="FFFF0000"/>
      </font>
    </dxf>
    <dxf>
      <font>
        <color theme="6"/>
      </font>
    </dxf>
    <dxf>
      <font>
        <color theme="6"/>
      </font>
    </dxf>
    <dxf>
      <font>
        <color rgb="FFFF0000"/>
      </font>
    </dxf>
    <dxf>
      <font>
        <color theme="6"/>
      </font>
    </dxf>
    <dxf>
      <font>
        <color rgb="FFFF0000"/>
      </font>
    </dxf>
    <dxf>
      <font>
        <color rgb="FFFF0000"/>
      </font>
    </dxf>
    <dxf>
      <font>
        <color theme="6"/>
      </font>
    </dxf>
    <dxf>
      <font>
        <color theme="6"/>
      </font>
    </dxf>
    <dxf>
      <font>
        <color rgb="FFFF0000"/>
      </font>
    </dxf>
    <dxf>
      <font>
        <color rgb="FFFF0000"/>
      </font>
    </dxf>
    <dxf>
      <font>
        <color theme="6"/>
      </font>
    </dxf>
    <dxf>
      <font>
        <color rgb="FFFF0000"/>
      </font>
    </dxf>
    <dxf>
      <font>
        <color theme="6"/>
      </font>
    </dxf>
    <dxf>
      <font>
        <color theme="6"/>
      </font>
    </dxf>
    <dxf>
      <font>
        <color rgb="FFFF0000"/>
      </font>
    </dxf>
    <dxf>
      <font>
        <color theme="6"/>
      </font>
    </dxf>
    <dxf>
      <font>
        <color rgb="FFFF0000"/>
      </font>
    </dxf>
    <dxf>
      <font>
        <color rgb="FFFF0000"/>
      </font>
    </dxf>
    <dxf>
      <font>
        <color theme="6"/>
      </font>
    </dxf>
    <dxf>
      <font>
        <color theme="6"/>
      </font>
    </dxf>
    <dxf>
      <font>
        <color rgb="FFFF0000"/>
      </font>
    </dxf>
    <dxf>
      <font>
        <color rgb="FFFF0000"/>
      </font>
    </dxf>
    <dxf>
      <font>
        <color rgb="FF6E904F"/>
      </font>
    </dxf>
    <dxf>
      <font>
        <color theme="6"/>
      </font>
    </dxf>
    <dxf>
      <font>
        <color rgb="FFFF0000"/>
      </font>
    </dxf>
    <dxf>
      <font>
        <color theme="6"/>
      </font>
    </dxf>
    <dxf>
      <font>
        <color rgb="FFFF0000"/>
      </font>
    </dxf>
    <dxf>
      <font>
        <color rgb="FFFF0000"/>
      </font>
    </dxf>
    <dxf>
      <font>
        <color theme="6"/>
      </font>
    </dxf>
    <dxf>
      <font>
        <color rgb="FFFF0000"/>
      </font>
    </dxf>
    <dxf>
      <font>
        <color theme="6"/>
      </font>
    </dxf>
    <dxf>
      <font>
        <color theme="6"/>
      </font>
    </dxf>
    <dxf>
      <font>
        <color rgb="FFFF0000"/>
      </font>
    </dxf>
    <dxf>
      <font>
        <color rgb="FFFF0000"/>
      </font>
    </dxf>
    <dxf>
      <font>
        <color theme="6"/>
      </font>
    </dxf>
    <dxf>
      <font>
        <color rgb="FF6E904F"/>
      </font>
    </dxf>
    <dxf>
      <font>
        <color rgb="FFFF0000"/>
      </font>
    </dxf>
    <dxf>
      <font>
        <color rgb="FFFF0000"/>
      </font>
    </dxf>
    <dxf>
      <font>
        <color theme="6"/>
      </font>
    </dxf>
  </dxfs>
  <tableStyles count="0" defaultTableStyle="TableStyleMedium2" defaultPivotStyle="PivotStyleLight16"/>
  <colors>
    <mruColors>
      <color rgb="FF003A6A"/>
      <color rgb="FFF9C7C1"/>
      <color rgb="FFF2F2F2"/>
      <color rgb="FFFFC000"/>
      <color rgb="FF004D8F"/>
      <color rgb="FF0070C0"/>
      <color rgb="FF808080"/>
      <color rgb="FFFFF8DF"/>
      <color rgb="FFFFE8A2"/>
      <color rgb="FF00264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scopegroup.sharepoint.com/sites/ScopeData/Macro%20Economic%20Board/Macro_Table%201%20and%20Tables%202-3.xlsx" TargetMode="External"/><Relationship Id="rId1" Type="http://schemas.openxmlformats.org/officeDocument/2006/relationships/externalLinkPath" Target="/sites/ScopeData/Macro%20Economic%20Board/Macro_Table%201%20and%20Tables%202-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Latest forecasts"/>
      <sheetName val="SPS submission (spring 2025)"/>
      <sheetName val="Delta"/>
      <sheetName val="Table 1 (External)"/>
      <sheetName val="Table 1 (Français)"/>
      <sheetName val="Tables 2-3 (External)"/>
      <sheetName val="Macrobond 2019-24 economy"/>
      <sheetName val="Macrobond 2019-24 fiscal"/>
    </sheetNames>
    <sheetDataSet>
      <sheetData sheetId="0">
        <row r="37">
          <cell r="C37" t="str">
            <v>Bulgaria</v>
          </cell>
        </row>
        <row r="41">
          <cell r="C41" t="str">
            <v>Serbia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Scope Theme">
  <a:themeElements>
    <a:clrScheme name="ScopeThemeNEW 20180831-125000">
      <a:dk1>
        <a:srgbClr val="000000"/>
      </a:dk1>
      <a:lt1>
        <a:srgbClr val="FFFFFF"/>
      </a:lt1>
      <a:dk2>
        <a:srgbClr val="C8C8C8"/>
      </a:dk2>
      <a:lt2>
        <a:srgbClr val="646464"/>
      </a:lt2>
      <a:accent1>
        <a:srgbClr val="004D8F"/>
      </a:accent1>
      <a:accent2>
        <a:srgbClr val="F29526"/>
      </a:accent2>
      <a:accent3>
        <a:srgbClr val="6E904F"/>
      </a:accent3>
      <a:accent4>
        <a:srgbClr val="414042"/>
      </a:accent4>
      <a:accent5>
        <a:srgbClr val="9C1F10"/>
      </a:accent5>
      <a:accent6>
        <a:srgbClr val="FFD966"/>
      </a:accent6>
      <a:hlink>
        <a:srgbClr val="4D82B1"/>
      </a:hlink>
      <a:folHlink>
        <a:srgbClr val="CCDBE9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6BA6B9-9524-4391-9EC6-E9D2C47AE07C}">
  <sheetPr>
    <tabColor theme="1"/>
    <pageSetUpPr fitToPage="1"/>
  </sheetPr>
  <dimension ref="A1:AU61"/>
  <sheetViews>
    <sheetView showGridLines="0" tabSelected="1" zoomScaleNormal="100" workbookViewId="0">
      <selection activeCell="B3" sqref="B3"/>
    </sheetView>
  </sheetViews>
  <sheetFormatPr defaultColWidth="9.1796875" defaultRowHeight="12.5"/>
  <cols>
    <col min="1" max="1" width="8.453125" style="1" customWidth="1"/>
    <col min="2" max="2" width="1.54296875" style="1" customWidth="1"/>
    <col min="3" max="3" width="12.453125" style="1" customWidth="1"/>
    <col min="4" max="14" width="8.54296875" style="1" customWidth="1"/>
    <col min="15" max="15" width="8.54296875" style="2" customWidth="1"/>
    <col min="16" max="17" width="8.453125" style="1" hidden="1" customWidth="1"/>
    <col min="18" max="18" width="8.453125" style="2" hidden="1" customWidth="1"/>
    <col min="19" max="19" width="8.453125" style="1" hidden="1" customWidth="1"/>
    <col min="20" max="20" width="8.54296875" style="2" hidden="1" customWidth="1"/>
    <col min="21" max="22" width="8.453125" style="1" hidden="1" customWidth="1"/>
    <col min="23" max="23" width="8.453125" style="2" customWidth="1"/>
    <col min="24" max="25" width="8.453125" style="1" customWidth="1"/>
    <col min="26" max="26" width="8.453125" style="2" customWidth="1"/>
    <col min="27" max="28" width="8.453125" style="1" customWidth="1"/>
    <col min="29" max="16384" width="9.1796875" style="1"/>
  </cols>
  <sheetData>
    <row r="1" spans="1:28" ht="12.75" customHeight="1">
      <c r="A1" s="16"/>
      <c r="B1" s="47"/>
      <c r="C1" s="47"/>
      <c r="D1" s="48"/>
      <c r="E1" s="48"/>
      <c r="F1" s="48"/>
      <c r="G1" s="48"/>
      <c r="H1" s="48"/>
      <c r="I1" s="4"/>
      <c r="J1" s="49"/>
      <c r="K1" s="16"/>
      <c r="N1" s="4"/>
      <c r="O1" s="4"/>
      <c r="P1" s="50"/>
      <c r="R1" s="1"/>
      <c r="S1" s="4"/>
      <c r="T1" s="4"/>
      <c r="U1" s="50"/>
      <c r="W1" s="4"/>
      <c r="X1" s="4"/>
      <c r="Y1" s="4"/>
      <c r="Z1" s="8"/>
      <c r="AA1" s="4"/>
      <c r="AB1" s="4"/>
    </row>
    <row r="2" spans="1:28" ht="12.75" customHeight="1">
      <c r="A2" s="51"/>
      <c r="I2" s="14"/>
      <c r="K2" s="14"/>
      <c r="L2" s="7"/>
      <c r="M2" s="7"/>
      <c r="N2" s="7"/>
      <c r="O2" s="46"/>
      <c r="P2" s="31" t="s">
        <v>60</v>
      </c>
      <c r="Q2" s="32" t="s">
        <v>61</v>
      </c>
      <c r="R2" s="7"/>
      <c r="S2" s="7"/>
      <c r="T2" s="82"/>
      <c r="U2" s="31" t="s">
        <v>60</v>
      </c>
      <c r="V2" s="32" t="s">
        <v>61</v>
      </c>
      <c r="W2" s="82"/>
      <c r="X2" s="14"/>
      <c r="Z2" s="1"/>
    </row>
    <row r="3" spans="1:28" ht="12.75" customHeight="1">
      <c r="A3" s="52"/>
      <c r="B3" s="15" t="s">
        <v>130</v>
      </c>
      <c r="C3" s="22"/>
      <c r="D3" s="23"/>
      <c r="E3" s="11"/>
      <c r="F3" s="21"/>
      <c r="G3" s="21"/>
      <c r="H3" s="11"/>
      <c r="I3" s="42"/>
      <c r="J3" s="42"/>
      <c r="K3" s="42"/>
      <c r="L3" s="7"/>
      <c r="O3" s="7"/>
      <c r="Q3" s="14"/>
      <c r="R3" s="14"/>
      <c r="S3" s="7"/>
      <c r="T3" s="7"/>
      <c r="V3" s="14"/>
      <c r="W3" s="14"/>
      <c r="Z3" s="1"/>
    </row>
    <row r="4" spans="1:28" ht="12.75" customHeight="1">
      <c r="A4" s="5"/>
      <c r="B4" s="53"/>
      <c r="C4" s="53"/>
      <c r="D4" s="52"/>
      <c r="F4" s="14"/>
      <c r="G4" s="14"/>
      <c r="H4" s="7"/>
      <c r="I4" s="54"/>
      <c r="J4" s="54"/>
      <c r="K4" s="54"/>
      <c r="L4" s="54"/>
      <c r="O4" s="6"/>
      <c r="Q4" s="4"/>
      <c r="R4" s="4"/>
      <c r="S4" s="5"/>
      <c r="T4" s="6"/>
      <c r="V4" s="4"/>
      <c r="W4" s="4"/>
      <c r="Z4" s="1"/>
    </row>
    <row r="5" spans="1:28" ht="25.75" customHeight="1">
      <c r="A5" s="5"/>
      <c r="B5" s="298" t="s">
        <v>1</v>
      </c>
      <c r="C5" s="299"/>
      <c r="D5" s="302" t="s">
        <v>58</v>
      </c>
      <c r="E5" s="303"/>
      <c r="F5" s="303"/>
      <c r="G5" s="303"/>
      <c r="H5" s="303"/>
      <c r="I5" s="303"/>
      <c r="J5" s="303"/>
      <c r="K5" s="304"/>
      <c r="L5" s="55"/>
      <c r="M5" s="5"/>
      <c r="N5" s="5"/>
      <c r="O5" s="5"/>
      <c r="P5" s="12"/>
      <c r="Q5" s="5"/>
      <c r="R5" s="5"/>
      <c r="T5" s="5"/>
      <c r="U5" s="12"/>
      <c r="V5" s="5"/>
      <c r="W5" s="5"/>
      <c r="X5" s="12"/>
      <c r="Y5" s="5"/>
      <c r="Z5" s="5"/>
    </row>
    <row r="6" spans="1:28" ht="12.75" customHeight="1">
      <c r="A6" s="5"/>
      <c r="B6" s="298"/>
      <c r="C6" s="299"/>
      <c r="D6" s="182"/>
      <c r="E6" s="260"/>
      <c r="F6" s="261"/>
      <c r="G6" s="262"/>
      <c r="H6" s="305" t="s">
        <v>62</v>
      </c>
      <c r="I6" s="306"/>
      <c r="J6" s="307"/>
      <c r="K6" s="300" t="s">
        <v>4</v>
      </c>
      <c r="L6" s="55"/>
      <c r="M6" s="55"/>
      <c r="N6" s="55"/>
      <c r="O6" s="8"/>
      <c r="P6" s="5"/>
      <c r="Q6" s="5"/>
      <c r="R6" s="12"/>
      <c r="S6" s="5"/>
      <c r="T6" s="5"/>
      <c r="U6" s="5"/>
      <c r="V6" s="5"/>
      <c r="W6" s="12"/>
      <c r="X6" s="5"/>
      <c r="Y6" s="5"/>
      <c r="Z6" s="12"/>
      <c r="AA6" s="5"/>
      <c r="AB6" s="5"/>
    </row>
    <row r="7" spans="1:28" ht="20.25" customHeight="1">
      <c r="A7" s="12"/>
      <c r="B7" s="298"/>
      <c r="C7" s="299"/>
      <c r="D7" s="183">
        <v>2022</v>
      </c>
      <c r="E7" s="247">
        <v>2023</v>
      </c>
      <c r="F7" s="230" t="s">
        <v>85</v>
      </c>
      <c r="G7" s="248" t="s">
        <v>87</v>
      </c>
      <c r="H7" s="230" t="s">
        <v>53</v>
      </c>
      <c r="I7" s="183" t="s">
        <v>87</v>
      </c>
      <c r="J7" s="183" t="s">
        <v>54</v>
      </c>
      <c r="K7" s="301"/>
      <c r="L7" s="56"/>
      <c r="M7" s="56"/>
      <c r="N7" s="56"/>
      <c r="O7" s="4"/>
      <c r="P7" s="5"/>
      <c r="Q7" s="5"/>
      <c r="R7" s="12"/>
      <c r="S7" s="5"/>
      <c r="T7" s="9"/>
      <c r="U7" s="5"/>
      <c r="V7" s="5"/>
      <c r="W7" s="12"/>
      <c r="X7" s="5"/>
      <c r="Y7" s="5"/>
      <c r="Z7" s="12"/>
      <c r="AA7" s="5"/>
      <c r="AB7" s="9"/>
    </row>
    <row r="8" spans="1:28" ht="12.75" customHeight="1">
      <c r="A8" s="5"/>
      <c r="B8" s="57" t="s">
        <v>55</v>
      </c>
      <c r="C8" s="58"/>
      <c r="D8" s="179">
        <v>3.6037001119741001</v>
      </c>
      <c r="E8" s="103">
        <v>0.4</v>
      </c>
      <c r="F8" s="133">
        <v>0.80164716345085885</v>
      </c>
      <c r="G8" s="60" t="s">
        <v>93</v>
      </c>
      <c r="H8" s="133">
        <v>1.1000000000000001</v>
      </c>
      <c r="I8" s="140" t="s">
        <v>99</v>
      </c>
      <c r="J8" s="60">
        <v>1.5</v>
      </c>
      <c r="K8" s="104">
        <v>1.3</v>
      </c>
      <c r="L8" s="56"/>
      <c r="M8" s="56"/>
      <c r="N8" s="56"/>
      <c r="O8" s="4"/>
      <c r="P8" s="5"/>
      <c r="Q8" s="5"/>
      <c r="R8" s="12"/>
      <c r="S8" s="5"/>
      <c r="T8" s="5"/>
      <c r="U8" s="5"/>
      <c r="V8" s="5"/>
      <c r="W8" s="12"/>
      <c r="X8" s="5"/>
      <c r="Y8" s="5"/>
      <c r="Z8" s="12"/>
      <c r="AA8" s="5"/>
      <c r="AB8" s="5"/>
    </row>
    <row r="9" spans="1:28" ht="12.75" customHeight="1">
      <c r="A9" s="61"/>
      <c r="B9" s="57"/>
      <c r="C9" s="62" t="s">
        <v>7</v>
      </c>
      <c r="D9" s="179">
        <v>1.4456616599715149</v>
      </c>
      <c r="E9" s="103">
        <v>-6.1958710373979028E-2</v>
      </c>
      <c r="F9" s="133">
        <v>-0.20506840987094083</v>
      </c>
      <c r="G9" s="60" t="s">
        <v>93</v>
      </c>
      <c r="H9" s="133">
        <v>0</v>
      </c>
      <c r="I9" s="60" t="s">
        <v>105</v>
      </c>
      <c r="J9" s="60">
        <v>1.2</v>
      </c>
      <c r="K9" s="104">
        <v>0.8</v>
      </c>
      <c r="L9" s="56"/>
      <c r="M9" s="56"/>
      <c r="N9" s="56"/>
      <c r="O9" s="4"/>
      <c r="P9" s="5"/>
      <c r="Q9" s="5"/>
      <c r="R9" s="12"/>
      <c r="S9" s="5"/>
      <c r="T9" s="6"/>
      <c r="U9" s="5"/>
      <c r="V9" s="5"/>
      <c r="W9" s="12"/>
      <c r="X9" s="5"/>
      <c r="Y9" s="5"/>
      <c r="Z9" s="12"/>
      <c r="AA9" s="5"/>
      <c r="AB9" s="6"/>
    </row>
    <row r="10" spans="1:28" ht="12.75" customHeight="1">
      <c r="A10" s="5"/>
      <c r="B10" s="57"/>
      <c r="C10" s="62" t="s">
        <v>8</v>
      </c>
      <c r="D10" s="179">
        <v>2.7987921827433087</v>
      </c>
      <c r="E10" s="103">
        <v>1.6218122790682779</v>
      </c>
      <c r="F10" s="133">
        <v>1.1007498779425176</v>
      </c>
      <c r="G10" s="60" t="s">
        <v>95</v>
      </c>
      <c r="H10" s="133">
        <v>0.7</v>
      </c>
      <c r="I10" s="60" t="s">
        <v>109</v>
      </c>
      <c r="J10" s="60">
        <v>1.1000000000000001</v>
      </c>
      <c r="K10" s="104">
        <v>1.1000000000000001</v>
      </c>
      <c r="L10" s="56"/>
      <c r="M10" s="56"/>
      <c r="N10" s="56"/>
      <c r="O10" s="4"/>
      <c r="P10" s="5"/>
      <c r="Q10" s="5"/>
      <c r="R10" s="12"/>
      <c r="S10" s="5"/>
      <c r="T10" s="5"/>
      <c r="U10" s="5"/>
      <c r="V10" s="5"/>
      <c r="W10" s="12"/>
      <c r="X10" s="5"/>
      <c r="Y10" s="5"/>
      <c r="Z10" s="12"/>
      <c r="AA10" s="5"/>
      <c r="AB10" s="5"/>
    </row>
    <row r="11" spans="1:28" ht="12.75" customHeight="1">
      <c r="A11" s="5"/>
      <c r="B11" s="63"/>
      <c r="C11" s="64" t="s">
        <v>9</v>
      </c>
      <c r="D11" s="179">
        <v>4.9747640503629444</v>
      </c>
      <c r="E11" s="103">
        <v>0.81417298502916635</v>
      </c>
      <c r="F11" s="133">
        <v>0.51958033472587717</v>
      </c>
      <c r="G11" s="60" t="s">
        <v>92</v>
      </c>
      <c r="H11" s="133">
        <v>0.6</v>
      </c>
      <c r="I11" s="60" t="s">
        <v>121</v>
      </c>
      <c r="J11" s="60">
        <v>0.8</v>
      </c>
      <c r="K11" s="104">
        <v>0.9</v>
      </c>
      <c r="L11" s="56"/>
      <c r="M11" s="56"/>
      <c r="N11" s="56"/>
      <c r="O11" s="4"/>
      <c r="P11" s="5"/>
      <c r="Q11" s="5"/>
      <c r="R11" s="12"/>
      <c r="S11" s="5"/>
      <c r="T11" s="10"/>
      <c r="U11" s="5"/>
      <c r="V11" s="5"/>
      <c r="W11" s="12"/>
      <c r="X11" s="5"/>
      <c r="Y11" s="5"/>
      <c r="Z11" s="12"/>
      <c r="AA11" s="5"/>
      <c r="AB11" s="10"/>
    </row>
    <row r="12" spans="1:28" ht="12.75" customHeight="1">
      <c r="A12" s="5"/>
      <c r="B12" s="57"/>
      <c r="C12" s="62" t="s">
        <v>10</v>
      </c>
      <c r="D12" s="179">
        <v>6.1792226144681131</v>
      </c>
      <c r="E12" s="103">
        <v>2.6756578270650127</v>
      </c>
      <c r="F12" s="133">
        <v>3.1501986795991708</v>
      </c>
      <c r="G12" s="60" t="s">
        <v>97</v>
      </c>
      <c r="H12" s="133">
        <v>2.5</v>
      </c>
      <c r="I12" s="60" t="s">
        <v>104</v>
      </c>
      <c r="J12" s="60">
        <v>1.8</v>
      </c>
      <c r="K12" s="200">
        <v>1.75</v>
      </c>
      <c r="L12" s="56"/>
      <c r="M12" s="56"/>
      <c r="N12" s="56"/>
      <c r="O12" s="4"/>
      <c r="P12" s="5"/>
      <c r="Q12" s="5"/>
      <c r="R12" s="12"/>
      <c r="S12" s="5"/>
      <c r="T12" s="10"/>
      <c r="U12" s="5"/>
      <c r="V12" s="5"/>
      <c r="W12" s="12"/>
      <c r="X12" s="5"/>
      <c r="Y12" s="5"/>
      <c r="Z12" s="12"/>
      <c r="AA12" s="5"/>
      <c r="AB12" s="10"/>
    </row>
    <row r="13" spans="1:28" ht="12.75" customHeight="1">
      <c r="A13" s="5"/>
      <c r="B13" s="57"/>
      <c r="C13" s="62" t="s">
        <v>11</v>
      </c>
      <c r="D13" s="179">
        <v>5.0054723703513959</v>
      </c>
      <c r="E13" s="103">
        <v>8.4913838725448193E-2</v>
      </c>
      <c r="F13" s="133">
        <v>0.97494416165943965</v>
      </c>
      <c r="G13" s="60" t="s">
        <v>101</v>
      </c>
      <c r="H13" s="133">
        <v>1.5028232258582801</v>
      </c>
      <c r="I13" s="60" t="s">
        <v>96</v>
      </c>
      <c r="J13" s="60">
        <v>1.3959670215704361</v>
      </c>
      <c r="K13" s="104">
        <v>1.4</v>
      </c>
      <c r="L13" s="56"/>
      <c r="M13" s="56"/>
      <c r="N13" s="56"/>
      <c r="O13" s="4"/>
      <c r="P13" s="5"/>
      <c r="Q13" s="5"/>
      <c r="R13" s="12"/>
      <c r="S13" s="5"/>
      <c r="T13" s="10"/>
      <c r="U13" s="5"/>
      <c r="V13" s="5"/>
      <c r="W13" s="12"/>
      <c r="X13" s="5"/>
      <c r="Y13" s="5"/>
      <c r="Z13" s="12"/>
      <c r="AA13" s="5"/>
      <c r="AB13" s="10"/>
    </row>
    <row r="14" spans="1:28" ht="12.75" customHeight="1">
      <c r="A14" s="5"/>
      <c r="B14" s="65" t="s">
        <v>27</v>
      </c>
      <c r="C14" s="66"/>
      <c r="D14" s="180">
        <v>4.8390851579892997</v>
      </c>
      <c r="E14" s="105">
        <v>0.39708236292505283</v>
      </c>
      <c r="F14" s="134">
        <v>1.1006678599307742</v>
      </c>
      <c r="G14" s="67" t="s">
        <v>95</v>
      </c>
      <c r="H14" s="134">
        <v>1</v>
      </c>
      <c r="I14" s="67" t="s">
        <v>99</v>
      </c>
      <c r="J14" s="272">
        <v>1.25</v>
      </c>
      <c r="K14" s="106">
        <v>1.4</v>
      </c>
      <c r="L14" s="56"/>
      <c r="M14" s="56"/>
      <c r="N14" s="56"/>
      <c r="O14" s="4"/>
      <c r="P14" s="5"/>
      <c r="Q14" s="5"/>
      <c r="R14" s="12"/>
      <c r="S14" s="5"/>
      <c r="T14" s="10"/>
      <c r="U14" s="5"/>
      <c r="V14" s="5"/>
      <c r="W14" s="12"/>
      <c r="X14" s="5"/>
      <c r="Y14" s="5"/>
      <c r="Z14" s="12"/>
      <c r="AA14" s="5"/>
      <c r="AB14" s="10"/>
    </row>
    <row r="15" spans="1:28" ht="12.75" customHeight="1">
      <c r="A15" s="5"/>
      <c r="B15" s="65" t="s">
        <v>73</v>
      </c>
      <c r="C15" s="66"/>
      <c r="D15" s="180">
        <v>5.5334278769355114</v>
      </c>
      <c r="E15" s="105">
        <v>5.1111681851162833</v>
      </c>
      <c r="F15" s="134">
        <v>3.1840243541542668</v>
      </c>
      <c r="G15" s="67" t="s">
        <v>92</v>
      </c>
      <c r="H15" s="134">
        <v>2.8</v>
      </c>
      <c r="I15" s="67" t="s">
        <v>121</v>
      </c>
      <c r="J15" s="67">
        <v>3.2035222576840616</v>
      </c>
      <c r="K15" s="106">
        <v>3.8</v>
      </c>
      <c r="L15" s="56"/>
      <c r="M15" s="56"/>
      <c r="N15" s="56"/>
      <c r="O15" s="4"/>
      <c r="P15" s="5"/>
      <c r="Q15" s="5"/>
      <c r="R15" s="12"/>
      <c r="S15" s="5"/>
      <c r="T15" s="5"/>
      <c r="U15" s="5"/>
      <c r="V15" s="5"/>
      <c r="W15" s="12"/>
      <c r="X15" s="5"/>
      <c r="Y15" s="5"/>
      <c r="Z15" s="12"/>
      <c r="AA15" s="5"/>
      <c r="AB15" s="5"/>
    </row>
    <row r="16" spans="1:28" ht="12.75" customHeight="1">
      <c r="A16" s="5"/>
      <c r="B16" s="57" t="s">
        <v>45</v>
      </c>
      <c r="C16" s="58"/>
      <c r="D16" s="179">
        <v>2.5123776167566358</v>
      </c>
      <c r="E16" s="103">
        <v>2.8875547762085634</v>
      </c>
      <c r="F16" s="133">
        <v>2.7961902945452857</v>
      </c>
      <c r="G16" s="60" t="s">
        <v>100</v>
      </c>
      <c r="H16" s="133">
        <v>1.8</v>
      </c>
      <c r="I16" s="60" t="s">
        <v>105</v>
      </c>
      <c r="J16" s="60">
        <v>1.8</v>
      </c>
      <c r="K16" s="104">
        <v>2</v>
      </c>
      <c r="L16" s="56"/>
      <c r="M16" s="56"/>
      <c r="N16" s="56"/>
      <c r="O16" s="4"/>
      <c r="P16" s="5"/>
      <c r="Q16" s="5"/>
      <c r="R16" s="12"/>
      <c r="S16" s="5"/>
      <c r="T16" s="9"/>
      <c r="U16" s="5"/>
      <c r="V16" s="5"/>
      <c r="W16" s="12"/>
      <c r="X16" s="5"/>
      <c r="Y16" s="5"/>
      <c r="Z16" s="12"/>
      <c r="AA16" s="5"/>
      <c r="AB16" s="9"/>
    </row>
    <row r="17" spans="1:29" ht="12.75" customHeight="1">
      <c r="A17" s="5"/>
      <c r="B17" s="57" t="s">
        <v>59</v>
      </c>
      <c r="C17" s="58"/>
      <c r="D17" s="179">
        <v>2.9561372221591737</v>
      </c>
      <c r="E17" s="103">
        <v>5.230545139606523</v>
      </c>
      <c r="F17" s="133">
        <v>5.0029180259180555</v>
      </c>
      <c r="G17" s="60" t="s">
        <v>122</v>
      </c>
      <c r="H17" s="133">
        <v>4.8</v>
      </c>
      <c r="I17" s="60" t="s">
        <v>104</v>
      </c>
      <c r="J17" s="60">
        <v>4.5</v>
      </c>
      <c r="K17" s="104">
        <v>4</v>
      </c>
      <c r="L17" s="56"/>
      <c r="M17" s="56"/>
      <c r="N17" s="56"/>
      <c r="O17" s="6"/>
      <c r="P17" s="13"/>
      <c r="Q17" s="6"/>
      <c r="R17" s="12"/>
      <c r="S17" s="5"/>
      <c r="T17" s="5"/>
      <c r="U17" s="13"/>
      <c r="V17" s="6"/>
      <c r="W17" s="12"/>
      <c r="X17" s="5"/>
      <c r="Y17" s="5"/>
      <c r="Z17" s="12"/>
      <c r="AA17" s="5"/>
      <c r="AB17" s="5"/>
    </row>
    <row r="18" spans="1:29" ht="12.75" customHeight="1">
      <c r="A18" s="68"/>
      <c r="B18" s="65" t="s">
        <v>56</v>
      </c>
      <c r="C18" s="66"/>
      <c r="D18" s="180">
        <v>0.91301834461667131</v>
      </c>
      <c r="E18" s="105">
        <v>1.3917864323004288</v>
      </c>
      <c r="F18" s="134">
        <v>0.17784055237170029</v>
      </c>
      <c r="G18" s="67" t="s">
        <v>101</v>
      </c>
      <c r="H18" s="134">
        <v>0.7</v>
      </c>
      <c r="I18" s="67" t="s">
        <v>93</v>
      </c>
      <c r="J18" s="67">
        <v>0.9</v>
      </c>
      <c r="K18" s="106">
        <v>0.4</v>
      </c>
      <c r="L18" s="49"/>
      <c r="M18" s="49"/>
      <c r="N18" s="49"/>
      <c r="O18" s="1"/>
      <c r="R18" s="6"/>
      <c r="T18" s="4"/>
      <c r="W18" s="6"/>
      <c r="Y18" s="6"/>
      <c r="Z18" s="6"/>
    </row>
    <row r="19" spans="1:29" ht="12.75" customHeight="1">
      <c r="A19" s="68"/>
      <c r="B19" s="69" t="s">
        <v>52</v>
      </c>
      <c r="C19" s="36"/>
      <c r="D19" s="181">
        <v>3.645</v>
      </c>
      <c r="E19" s="107">
        <v>3.4929999999999999</v>
      </c>
      <c r="F19" s="152">
        <v>3.2919999999999998</v>
      </c>
      <c r="G19" s="232" t="s">
        <v>100</v>
      </c>
      <c r="H19" s="231">
        <v>3</v>
      </c>
      <c r="I19" s="232" t="s">
        <v>121</v>
      </c>
      <c r="J19" s="232">
        <v>3.1</v>
      </c>
      <c r="K19" s="199">
        <v>2.6</v>
      </c>
      <c r="L19" s="49"/>
      <c r="M19" s="49"/>
      <c r="N19" s="49"/>
      <c r="O19" s="1"/>
      <c r="Q19" s="6"/>
      <c r="R19" s="1"/>
      <c r="S19" s="4"/>
      <c r="T19" s="4"/>
      <c r="V19" s="6"/>
      <c r="W19" s="1"/>
      <c r="X19" s="4"/>
      <c r="Y19" s="6"/>
      <c r="Z19" s="1"/>
    </row>
    <row r="20" spans="1:29" ht="12.75" customHeight="1">
      <c r="A20" s="17"/>
      <c r="B20" s="57" t="s">
        <v>128</v>
      </c>
      <c r="C20" s="57"/>
      <c r="D20" s="59"/>
      <c r="E20" s="59"/>
      <c r="F20" s="135"/>
      <c r="G20" s="59"/>
      <c r="H20" s="136"/>
      <c r="I20" s="136"/>
      <c r="O20" s="1"/>
      <c r="T20" s="1"/>
    </row>
    <row r="21" spans="1:29" ht="12.75" customHeight="1">
      <c r="A21" s="17"/>
      <c r="B21" s="137" t="s">
        <v>129</v>
      </c>
      <c r="C21" s="138"/>
      <c r="D21" s="139"/>
      <c r="O21" s="1"/>
      <c r="R21" s="1"/>
      <c r="T21" s="1"/>
      <c r="W21" s="1"/>
      <c r="Z21" s="1"/>
      <c r="AC21" s="2"/>
    </row>
    <row r="22" spans="1:29" ht="12.75" customHeight="1">
      <c r="E22" s="137"/>
      <c r="F22" s="138"/>
      <c r="O22" s="1"/>
      <c r="R22" s="1"/>
      <c r="S22" s="2"/>
      <c r="T22" s="1"/>
      <c r="W22" s="1"/>
      <c r="Z22" s="1"/>
      <c r="AA22" s="2"/>
    </row>
    <row r="23" spans="1:29" ht="12.75" customHeight="1">
      <c r="A23" s="17"/>
      <c r="E23" s="53"/>
      <c r="F23" s="53"/>
      <c r="O23" s="1"/>
      <c r="R23" s="1"/>
      <c r="T23" s="1"/>
      <c r="W23" s="1"/>
      <c r="Z23" s="1"/>
      <c r="AC23" s="2"/>
    </row>
    <row r="24" spans="1:29" ht="12.75" customHeight="1">
      <c r="A24" s="17"/>
      <c r="E24" s="53"/>
      <c r="F24" s="53"/>
      <c r="R24" s="1"/>
      <c r="W24" s="1"/>
      <c r="Z24" s="1"/>
      <c r="AC24" s="2"/>
    </row>
    <row r="25" spans="1:29" ht="12.75" customHeight="1">
      <c r="E25" s="53"/>
      <c r="F25" s="53"/>
    </row>
    <row r="26" spans="1:29" ht="12.75" customHeight="1">
      <c r="B26" s="53"/>
      <c r="C26" s="53"/>
    </row>
    <row r="27" spans="1:29" ht="12.75" customHeight="1">
      <c r="B27" s="53"/>
      <c r="C27" s="53"/>
    </row>
    <row r="29" spans="1:29">
      <c r="O29" s="8"/>
      <c r="T29" s="8"/>
    </row>
    <row r="30" spans="1:29">
      <c r="O30" s="8"/>
      <c r="P30" s="4"/>
      <c r="Q30" s="4"/>
      <c r="R30" s="8"/>
      <c r="S30" s="4"/>
      <c r="T30" s="8"/>
      <c r="U30" s="4"/>
      <c r="V30" s="4"/>
      <c r="W30" s="8"/>
      <c r="X30" s="4"/>
      <c r="Y30" s="4"/>
      <c r="Z30" s="8"/>
      <c r="AA30" s="4"/>
      <c r="AB30" s="4"/>
    </row>
    <row r="31" spans="1:29">
      <c r="O31" s="8"/>
      <c r="P31" s="4"/>
      <c r="Q31" s="4"/>
      <c r="R31" s="8"/>
      <c r="S31" s="4"/>
      <c r="T31" s="8"/>
      <c r="U31" s="4"/>
      <c r="V31" s="4"/>
      <c r="W31" s="8"/>
      <c r="X31" s="4"/>
      <c r="Y31" s="4"/>
      <c r="Z31" s="8"/>
      <c r="AA31" s="4"/>
      <c r="AB31" s="4"/>
    </row>
    <row r="32" spans="1:29">
      <c r="O32" s="8"/>
      <c r="P32" s="4"/>
      <c r="Q32" s="4"/>
      <c r="R32" s="8"/>
      <c r="S32" s="4"/>
      <c r="T32" s="8"/>
      <c r="U32" s="4"/>
      <c r="V32" s="4"/>
      <c r="W32" s="8"/>
      <c r="X32" s="4"/>
      <c r="Y32" s="4"/>
      <c r="Z32" s="8"/>
      <c r="AA32" s="4"/>
      <c r="AB32" s="4"/>
    </row>
    <row r="33" spans="15:28">
      <c r="O33" s="8"/>
      <c r="P33" s="4"/>
      <c r="Q33" s="4"/>
      <c r="R33" s="8"/>
      <c r="S33" s="4"/>
      <c r="T33" s="8"/>
      <c r="U33" s="4"/>
      <c r="V33" s="4"/>
      <c r="W33" s="8"/>
      <c r="X33" s="4"/>
      <c r="Y33" s="4"/>
      <c r="Z33" s="8"/>
      <c r="AA33" s="4"/>
      <c r="AB33" s="4"/>
    </row>
    <row r="34" spans="15:28">
      <c r="P34" s="4"/>
      <c r="Q34" s="4"/>
      <c r="R34" s="8"/>
      <c r="S34" s="4"/>
      <c r="U34" s="4"/>
      <c r="V34" s="4"/>
      <c r="W34" s="8"/>
      <c r="X34" s="4"/>
      <c r="Y34" s="4"/>
      <c r="Z34" s="8"/>
      <c r="AA34" s="4"/>
      <c r="AB34" s="4"/>
    </row>
    <row r="47" spans="15:28" ht="6.25" customHeight="1"/>
    <row r="50" spans="1:47" s="17" customForma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2"/>
      <c r="P50" s="1"/>
      <c r="Q50" s="1"/>
      <c r="R50" s="2"/>
      <c r="S50" s="1"/>
      <c r="T50" s="2"/>
      <c r="U50" s="1"/>
      <c r="V50" s="1"/>
      <c r="W50" s="2"/>
      <c r="X50" s="1"/>
      <c r="Y50" s="1"/>
      <c r="Z50" s="2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</row>
    <row r="51" spans="1:47" s="17" customForma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2"/>
      <c r="P51" s="1"/>
      <c r="Q51" s="1"/>
      <c r="R51" s="2"/>
      <c r="S51" s="1"/>
      <c r="T51" s="2"/>
      <c r="U51" s="1"/>
      <c r="V51" s="1"/>
      <c r="W51" s="2"/>
      <c r="X51" s="1"/>
      <c r="Y51" s="1"/>
      <c r="Z51" s="2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</row>
    <row r="52" spans="1:47" s="17" customForma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2"/>
      <c r="P52" s="1"/>
      <c r="Q52" s="1"/>
      <c r="R52" s="2"/>
      <c r="S52" s="1"/>
      <c r="T52" s="2"/>
      <c r="U52" s="1"/>
      <c r="V52" s="1"/>
      <c r="W52" s="2"/>
      <c r="X52" s="1"/>
      <c r="Y52" s="1"/>
      <c r="Z52" s="2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</row>
    <row r="53" spans="1:47" s="17" customForma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2"/>
      <c r="P53" s="1"/>
      <c r="Q53" s="1"/>
      <c r="R53" s="2"/>
      <c r="S53" s="1"/>
      <c r="T53" s="2"/>
      <c r="U53" s="1"/>
      <c r="V53" s="1"/>
      <c r="W53" s="2"/>
      <c r="X53" s="1"/>
      <c r="Y53" s="1"/>
      <c r="Z53" s="2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</row>
    <row r="54" spans="1:47" s="17" customForma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2"/>
      <c r="P54" s="1"/>
      <c r="Q54" s="1"/>
      <c r="R54" s="2"/>
      <c r="S54" s="1"/>
      <c r="T54" s="2"/>
      <c r="U54" s="1"/>
      <c r="V54" s="1"/>
      <c r="W54" s="2"/>
      <c r="X54" s="1"/>
      <c r="Y54" s="1"/>
      <c r="Z54" s="2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</row>
    <row r="55" spans="1:47" s="17" customForma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2"/>
      <c r="P55" s="1"/>
      <c r="Q55" s="1"/>
      <c r="R55" s="2"/>
      <c r="S55" s="1"/>
      <c r="T55" s="2"/>
      <c r="U55" s="1"/>
      <c r="V55" s="1"/>
      <c r="W55" s="2"/>
      <c r="X55" s="1"/>
      <c r="Y55" s="1"/>
      <c r="Z55" s="2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</row>
    <row r="56" spans="1:47" s="17" customForma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2"/>
      <c r="P56" s="1"/>
      <c r="Q56" s="1"/>
      <c r="R56" s="2"/>
      <c r="S56" s="1"/>
      <c r="T56" s="2"/>
      <c r="U56" s="1"/>
      <c r="V56" s="1"/>
      <c r="W56" s="2"/>
      <c r="X56" s="1"/>
      <c r="Y56" s="1"/>
      <c r="Z56" s="2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</row>
    <row r="57" spans="1:47" s="17" customForma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2"/>
      <c r="P57" s="1"/>
      <c r="Q57" s="1"/>
      <c r="R57" s="2"/>
      <c r="S57" s="1"/>
      <c r="T57" s="2"/>
      <c r="U57" s="1"/>
      <c r="V57" s="1"/>
      <c r="W57" s="2"/>
      <c r="X57" s="1"/>
      <c r="Y57" s="1"/>
      <c r="Z57" s="2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</row>
    <row r="58" spans="1:47" s="17" customForma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2"/>
      <c r="P58" s="1"/>
      <c r="Q58" s="1"/>
      <c r="R58" s="2"/>
      <c r="S58" s="1"/>
      <c r="T58" s="2"/>
      <c r="U58" s="1"/>
      <c r="V58" s="1"/>
      <c r="W58" s="2"/>
      <c r="X58" s="1"/>
      <c r="Y58" s="1"/>
      <c r="Z58" s="2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</row>
    <row r="59" spans="1:47" s="17" customForma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2"/>
      <c r="P59" s="1"/>
      <c r="Q59" s="1"/>
      <c r="R59" s="2"/>
      <c r="S59" s="1"/>
      <c r="T59" s="2"/>
      <c r="U59" s="1"/>
      <c r="V59" s="1"/>
      <c r="W59" s="2"/>
      <c r="X59" s="1"/>
      <c r="Y59" s="1"/>
      <c r="Z59" s="2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</row>
    <row r="60" spans="1:47" s="17" customForma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2"/>
      <c r="P60" s="1"/>
      <c r="Q60" s="1"/>
      <c r="R60" s="2"/>
      <c r="S60" s="1"/>
      <c r="T60" s="2"/>
      <c r="U60" s="1"/>
      <c r="V60" s="1"/>
      <c r="W60" s="2"/>
      <c r="X60" s="1"/>
      <c r="Y60" s="1"/>
      <c r="Z60" s="2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</row>
    <row r="61" spans="1:47" s="17" customForma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2"/>
      <c r="P61" s="1"/>
      <c r="Q61" s="1"/>
      <c r="R61" s="2"/>
      <c r="S61" s="1"/>
      <c r="T61" s="2"/>
      <c r="U61" s="1"/>
      <c r="V61" s="1"/>
      <c r="W61" s="2"/>
      <c r="X61" s="1"/>
      <c r="Y61" s="1"/>
      <c r="Z61" s="2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</row>
  </sheetData>
  <mergeCells count="4">
    <mergeCell ref="B5:C7"/>
    <mergeCell ref="K6:K7"/>
    <mergeCell ref="D5:K5"/>
    <mergeCell ref="H6:J6"/>
  </mergeCells>
  <pageMargins left="0.7" right="0.7" top="0.75" bottom="0.75" header="0.3" footer="0.3"/>
  <pageSetup paperSize="9" scale="10" orientation="landscape" r:id="rId1"/>
  <headerFooter>
    <oddHeader>&amp;R&amp;"Calibri"&amp;10&amp;K0000FF Internal Document&amp;1#_x000D_</oddHead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314" operator="containsText" id="{47DA2020-A31B-49E4-9F21-85FF5EFE29FE}">
            <xm:f>NOT(ISERROR(SEARCH(#REF!,F20)))</xm:f>
            <xm:f>#REF!</xm:f>
            <x14:dxf>
              <font>
                <color theme="6"/>
              </font>
            </x14:dxf>
          </x14:cfRule>
          <x14:cfRule type="containsText" priority="315" operator="containsText" id="{78B8F5EA-3092-408E-BC8E-63F373D2969F}">
            <xm:f>NOT(ISERROR(SEARCH(#REF!,F20)))</xm:f>
            <xm:f>#REF!</xm:f>
            <x14:dxf>
              <font>
                <color rgb="FFFF0000"/>
              </font>
            </x14:dxf>
          </x14:cfRule>
          <xm:sqref>F20</xm:sqref>
        </x14:conditionalFormatting>
        <x14:conditionalFormatting xmlns:xm="http://schemas.microsoft.com/office/excel/2006/main">
          <x14:cfRule type="containsText" priority="1" operator="containsText" id="{211497EA-EBF3-418B-A964-4C366FCD8D44}">
            <xm:f>NOT(ISERROR(SEARCH($V$2,F8)))</xm:f>
            <xm:f>$V$2</xm:f>
            <x14:dxf>
              <font>
                <color rgb="FFFF0000"/>
              </font>
            </x14:dxf>
          </x14:cfRule>
          <x14:cfRule type="containsText" priority="2" operator="containsText" id="{462E6392-B57E-4F34-963A-3C4A32737BD4}">
            <xm:f>NOT(ISERROR(SEARCH($U$2,F8)))</xm:f>
            <xm:f>$U$2</xm:f>
            <x14:dxf>
              <font>
                <color rgb="FF6E904F"/>
              </font>
            </x14:dxf>
          </x14:cfRule>
          <xm:sqref>F8:H13 I8:J19 F14:F18 G14:H19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568CD5-D7F8-4519-B06C-E8E863879172}">
  <sheetPr>
    <tabColor theme="1"/>
    <pageSetUpPr fitToPage="1"/>
  </sheetPr>
  <dimension ref="B1:BG126"/>
  <sheetViews>
    <sheetView showGridLines="0" zoomScale="70" zoomScaleNormal="70" workbookViewId="0">
      <selection activeCell="B2" sqref="B2"/>
    </sheetView>
  </sheetViews>
  <sheetFormatPr defaultColWidth="9.1796875" defaultRowHeight="12.5"/>
  <cols>
    <col min="1" max="1" width="9.1796875" style="1"/>
    <col min="2" max="2" width="1.81640625" style="17" customWidth="1"/>
    <col min="3" max="3" width="20.54296875" style="17" customWidth="1"/>
    <col min="4" max="5" width="8.453125" style="17" customWidth="1"/>
    <col min="6" max="7" width="8.453125" style="45" customWidth="1"/>
    <col min="8" max="15" width="8.453125" style="17" customWidth="1"/>
    <col min="16" max="18" width="8.453125" style="1" customWidth="1"/>
    <col min="19" max="19" width="9.1796875" style="1" bestFit="1" customWidth="1"/>
    <col min="20" max="20" width="9.453125" style="1" bestFit="1" customWidth="1"/>
    <col min="21" max="24" width="8.453125" style="1" customWidth="1"/>
    <col min="25" max="28" width="5.54296875" style="1" hidden="1" customWidth="1"/>
    <col min="29" max="29" width="0" style="1" hidden="1" customWidth="1"/>
    <col min="30" max="30" width="10.1796875" style="1" hidden="1" customWidth="1"/>
    <col min="31" max="31" width="0" style="1" hidden="1" customWidth="1"/>
    <col min="32" max="32" width="10.453125" style="1" hidden="1" customWidth="1"/>
    <col min="33" max="35" width="0" style="1" hidden="1" customWidth="1"/>
    <col min="36" max="36" width="5.54296875" style="1" hidden="1" customWidth="1"/>
    <col min="37" max="37" width="0" style="1" hidden="1" customWidth="1"/>
    <col min="38" max="38" width="10.453125" style="1" hidden="1" customWidth="1"/>
    <col min="39" max="39" width="0" style="1" hidden="1" customWidth="1"/>
    <col min="40" max="40" width="10.453125" style="1" hidden="1" customWidth="1"/>
    <col min="41" max="43" width="0" style="1" hidden="1" customWidth="1"/>
    <col min="44" max="44" width="5.54296875" style="1" hidden="1" customWidth="1"/>
    <col min="45" max="45" width="0" style="1" hidden="1" customWidth="1"/>
    <col min="46" max="46" width="10.453125" style="1" hidden="1" customWidth="1"/>
    <col min="47" max="47" width="0" style="1" hidden="1" customWidth="1"/>
    <col min="48" max="48" width="10.453125" style="1" hidden="1" customWidth="1"/>
    <col min="49" max="53" width="0" style="1" hidden="1" customWidth="1"/>
    <col min="54" max="54" width="10.453125" style="1" hidden="1" customWidth="1"/>
    <col min="55" max="55" width="0" style="1" hidden="1" customWidth="1"/>
    <col min="56" max="56" width="10.453125" style="1" hidden="1" customWidth="1"/>
    <col min="57" max="59" width="0" style="1" hidden="1" customWidth="1"/>
    <col min="60" max="16384" width="9.1796875" style="1"/>
  </cols>
  <sheetData>
    <row r="1" spans="2:59" s="4" customFormat="1" ht="30" customHeight="1">
      <c r="B1" s="19"/>
      <c r="C1" s="190"/>
      <c r="D1" s="19"/>
      <c r="E1" s="19"/>
      <c r="F1" s="18"/>
      <c r="G1" s="18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AB1" s="191"/>
    </row>
    <row r="2" spans="2:59" ht="13">
      <c r="B2" s="28" t="s">
        <v>0</v>
      </c>
      <c r="O2" s="198"/>
      <c r="P2" s="198"/>
      <c r="Q2" s="198"/>
      <c r="R2" s="198"/>
      <c r="S2" s="198"/>
      <c r="T2" s="198"/>
      <c r="U2" s="11"/>
      <c r="V2" s="11"/>
      <c r="W2" s="11"/>
      <c r="AC2" s="324" t="s">
        <v>131</v>
      </c>
      <c r="AD2" s="324"/>
      <c r="AE2" s="324"/>
      <c r="AF2" s="324"/>
      <c r="AG2" s="324"/>
      <c r="AH2" s="324"/>
      <c r="AI2" s="324"/>
      <c r="AK2" s="324" t="s">
        <v>132</v>
      </c>
      <c r="AL2" s="324"/>
      <c r="AM2" s="324"/>
      <c r="AN2" s="324"/>
      <c r="AO2" s="324"/>
      <c r="AP2" s="324"/>
      <c r="AQ2" s="324"/>
      <c r="AS2" s="324" t="s">
        <v>133</v>
      </c>
      <c r="AT2" s="324"/>
      <c r="AU2" s="324"/>
      <c r="AV2" s="324"/>
      <c r="AW2" s="324"/>
      <c r="AX2" s="324"/>
      <c r="AY2" s="324"/>
      <c r="BA2" s="324" t="s">
        <v>134</v>
      </c>
      <c r="BB2" s="324"/>
      <c r="BC2" s="324"/>
      <c r="BD2" s="324"/>
      <c r="BE2" s="324"/>
      <c r="BF2" s="324"/>
      <c r="BG2" s="324"/>
    </row>
    <row r="3" spans="2:59" ht="27.65" customHeight="1">
      <c r="B3" s="312" t="s">
        <v>1</v>
      </c>
      <c r="C3" s="313"/>
      <c r="D3" s="321" t="s">
        <v>2</v>
      </c>
      <c r="E3" s="322"/>
      <c r="F3" s="322"/>
      <c r="G3" s="322"/>
      <c r="H3" s="322"/>
      <c r="I3" s="322"/>
      <c r="J3" s="322"/>
      <c r="K3" s="323"/>
      <c r="L3" s="321" t="s">
        <v>66</v>
      </c>
      <c r="M3" s="322"/>
      <c r="N3" s="322"/>
      <c r="O3" s="322"/>
      <c r="P3" s="322"/>
      <c r="Q3" s="322"/>
      <c r="R3" s="323"/>
      <c r="S3" s="321" t="s">
        <v>3</v>
      </c>
      <c r="T3" s="322"/>
      <c r="U3" s="322"/>
      <c r="V3" s="322"/>
      <c r="W3" s="322"/>
      <c r="Z3" s="17"/>
      <c r="AC3" s="264"/>
      <c r="AE3" s="273" t="s">
        <v>135</v>
      </c>
      <c r="AF3" s="11"/>
      <c r="AG3" s="11"/>
      <c r="AH3" s="11"/>
      <c r="AI3" s="11"/>
      <c r="AK3" s="264"/>
      <c r="AM3" s="273" t="s">
        <v>136</v>
      </c>
      <c r="AN3" s="11"/>
      <c r="AO3" s="11"/>
      <c r="AP3" s="11"/>
      <c r="AQ3" s="11"/>
      <c r="AS3" s="264"/>
      <c r="AU3" s="273" t="s">
        <v>135</v>
      </c>
      <c r="AV3" s="11"/>
      <c r="AW3" s="11"/>
      <c r="AX3" s="11"/>
      <c r="AY3" s="11"/>
      <c r="BA3" s="264"/>
      <c r="BC3" s="273" t="s">
        <v>136</v>
      </c>
      <c r="BD3" s="11"/>
      <c r="BE3" s="11"/>
      <c r="BF3" s="11"/>
      <c r="BG3" s="11"/>
    </row>
    <row r="4" spans="2:59" ht="27.65" customHeight="1">
      <c r="B4" s="317"/>
      <c r="C4" s="318"/>
      <c r="D4" s="173"/>
      <c r="E4" s="226"/>
      <c r="F4" s="166"/>
      <c r="G4" s="310" t="s">
        <v>88</v>
      </c>
      <c r="H4" s="196"/>
      <c r="I4" s="310" t="s">
        <v>88</v>
      </c>
      <c r="J4" s="196"/>
      <c r="K4" s="319" t="s">
        <v>4</v>
      </c>
      <c r="L4" s="173"/>
      <c r="M4" s="173"/>
      <c r="N4" s="227"/>
      <c r="O4" s="325" t="s">
        <v>88</v>
      </c>
      <c r="P4" s="124"/>
      <c r="Q4" s="325" t="s">
        <v>88</v>
      </c>
      <c r="R4" s="241"/>
      <c r="S4" s="121"/>
      <c r="T4" s="173"/>
      <c r="U4" s="121"/>
      <c r="V4" s="121"/>
      <c r="W4" s="121"/>
      <c r="AA4" s="14"/>
      <c r="AB4" s="14"/>
      <c r="AC4" s="264"/>
      <c r="AE4" s="273"/>
      <c r="AF4" s="11"/>
      <c r="AG4" s="11"/>
      <c r="AH4" s="11"/>
      <c r="AI4" s="11"/>
      <c r="AK4" s="264"/>
      <c r="AM4" s="273"/>
      <c r="AN4" s="11"/>
      <c r="AO4" s="11"/>
      <c r="AP4" s="11"/>
      <c r="AQ4" s="11"/>
      <c r="AS4" s="264"/>
      <c r="AU4" s="273"/>
      <c r="AV4" s="11"/>
      <c r="AW4" s="11"/>
      <c r="AX4" s="11"/>
      <c r="AY4" s="11"/>
      <c r="BA4" s="264"/>
      <c r="BC4" s="273"/>
      <c r="BD4" s="11"/>
      <c r="BE4" s="11"/>
      <c r="BF4" s="11"/>
      <c r="BG4" s="11"/>
    </row>
    <row r="5" spans="2:59" s="2" customFormat="1" ht="35.15" customHeight="1">
      <c r="B5" s="314"/>
      <c r="C5" s="315"/>
      <c r="D5" s="38">
        <v>2022</v>
      </c>
      <c r="E5" s="164">
        <v>2023</v>
      </c>
      <c r="F5" s="38" t="s">
        <v>85</v>
      </c>
      <c r="G5" s="311"/>
      <c r="H5" s="38" t="s">
        <v>53</v>
      </c>
      <c r="I5" s="311"/>
      <c r="J5" s="38" t="s">
        <v>54</v>
      </c>
      <c r="K5" s="320"/>
      <c r="L5" s="38">
        <v>2022</v>
      </c>
      <c r="M5" s="38">
        <v>2023</v>
      </c>
      <c r="N5" s="228" t="s">
        <v>85</v>
      </c>
      <c r="O5" s="326"/>
      <c r="P5" s="38" t="s">
        <v>53</v>
      </c>
      <c r="Q5" s="326"/>
      <c r="R5" s="242" t="s">
        <v>54</v>
      </c>
      <c r="S5" s="38" t="s">
        <v>5</v>
      </c>
      <c r="T5" s="38" t="s">
        <v>6</v>
      </c>
      <c r="U5" s="38" t="s">
        <v>65</v>
      </c>
      <c r="V5" s="124" t="s">
        <v>80</v>
      </c>
      <c r="W5" s="124" t="s">
        <v>89</v>
      </c>
      <c r="Y5" s="274" t="s">
        <v>137</v>
      </c>
      <c r="AB5" s="7"/>
      <c r="AC5" s="275"/>
      <c r="AD5" s="275"/>
      <c r="AE5" s="276" t="s">
        <v>138</v>
      </c>
      <c r="AF5" s="275" t="s">
        <v>139</v>
      </c>
      <c r="AG5" s="42" t="s">
        <v>140</v>
      </c>
      <c r="AH5" s="277" t="s">
        <v>141</v>
      </c>
      <c r="AI5" s="278" t="s">
        <v>142</v>
      </c>
      <c r="AK5" s="275"/>
      <c r="AL5" s="275"/>
      <c r="AM5" s="276" t="s">
        <v>143</v>
      </c>
      <c r="AN5" s="275" t="s">
        <v>139</v>
      </c>
      <c r="AO5" s="42" t="s">
        <v>140</v>
      </c>
      <c r="AP5" s="277" t="s">
        <v>141</v>
      </c>
      <c r="AQ5" s="278" t="s">
        <v>142</v>
      </c>
      <c r="AS5" s="275"/>
      <c r="AT5" s="275"/>
      <c r="AU5" s="276" t="s">
        <v>138</v>
      </c>
      <c r="AV5" s="275" t="s">
        <v>139</v>
      </c>
      <c r="AW5" s="42" t="s">
        <v>140</v>
      </c>
      <c r="AX5" s="277" t="s">
        <v>141</v>
      </c>
      <c r="AY5" s="278" t="s">
        <v>142</v>
      </c>
      <c r="BA5" s="275"/>
      <c r="BB5" s="275"/>
      <c r="BC5" s="276" t="s">
        <v>143</v>
      </c>
      <c r="BD5" s="275" t="s">
        <v>139</v>
      </c>
      <c r="BE5" s="42" t="s">
        <v>140</v>
      </c>
      <c r="BF5" s="277" t="s">
        <v>141</v>
      </c>
      <c r="BG5" s="278" t="s">
        <v>142</v>
      </c>
    </row>
    <row r="6" spans="2:59" ht="12.75" customHeight="1">
      <c r="B6" s="204" t="s">
        <v>68</v>
      </c>
      <c r="C6" s="210"/>
      <c r="D6" s="127">
        <v>3.6037001119741001</v>
      </c>
      <c r="E6" s="221">
        <v>0.4</v>
      </c>
      <c r="F6" s="279">
        <v>0.80164716345085885</v>
      </c>
      <c r="G6" s="43" t="s">
        <v>93</v>
      </c>
      <c r="H6" s="280">
        <v>1.1000000000000001</v>
      </c>
      <c r="I6" s="184" t="s">
        <v>99</v>
      </c>
      <c r="J6" s="109">
        <v>1.5</v>
      </c>
      <c r="K6" s="110">
        <v>1.3</v>
      </c>
      <c r="L6" s="144">
        <v>8.3841039121694578</v>
      </c>
      <c r="M6" s="170">
        <v>5.422159447583172</v>
      </c>
      <c r="N6" s="144">
        <v>2.3642453564299566</v>
      </c>
      <c r="O6" s="184" t="s">
        <v>100</v>
      </c>
      <c r="P6" s="219">
        <v>2.1</v>
      </c>
      <c r="Q6" s="184" t="s">
        <v>96</v>
      </c>
      <c r="R6" s="256">
        <v>1.9</v>
      </c>
      <c r="S6" s="144">
        <v>2</v>
      </c>
      <c r="T6" s="144">
        <v>4</v>
      </c>
      <c r="U6" s="144">
        <v>3</v>
      </c>
      <c r="V6" s="255">
        <v>1.75</v>
      </c>
      <c r="W6" s="255">
        <v>1.75</v>
      </c>
      <c r="Y6" s="3">
        <f t="shared" ref="Y6:Y26" si="0">E6-D6</f>
        <v>-3.2037001119741002</v>
      </c>
      <c r="Z6" s="265"/>
      <c r="AA6" s="265"/>
      <c r="AB6" s="266"/>
      <c r="AC6" s="1" t="s">
        <v>55</v>
      </c>
      <c r="AE6" s="3">
        <v>1</v>
      </c>
      <c r="AF6" s="3">
        <f t="shared" ref="AF6:AF26" si="1">F6-AE6</f>
        <v>-0.19835283654914115</v>
      </c>
      <c r="AG6" s="34" t="str">
        <f t="shared" ref="AG6:AG26" si="2">IF(AF6=0,"-",IF(AF6&lt;0,AD$58,AC$58))</f>
        <v>↓</v>
      </c>
      <c r="AH6" s="35">
        <f>IF(AF6=0," ",ROUND(ABS(AF6),1))</f>
        <v>0.2</v>
      </c>
      <c r="AI6" s="33" t="str">
        <f>_xlfn.CONCAT(AG6," ",TEXT(AH6,"0.0"))</f>
        <v>↓ 0.2</v>
      </c>
      <c r="AK6" s="1" t="s">
        <v>55</v>
      </c>
      <c r="AM6" s="3">
        <v>1.6</v>
      </c>
      <c r="AN6" s="3">
        <f t="shared" ref="AN6:AN26" si="3">H6-AM6</f>
        <v>-0.5</v>
      </c>
      <c r="AO6" s="34" t="str">
        <f t="shared" ref="AO6:AO26" si="4">IF(AN6=0,"-",IF(AN6&lt;0,AL$58,AK$58))</f>
        <v>↓</v>
      </c>
      <c r="AP6" s="35">
        <f>IF(AN6=0," ",ROUND(ABS(AN6),1))</f>
        <v>0.5</v>
      </c>
      <c r="AQ6" s="33" t="str">
        <f>_xlfn.CONCAT(AO6," ",TEXT(AP6,"0.0"))</f>
        <v>↓ 0.5</v>
      </c>
      <c r="AS6" s="1" t="s">
        <v>55</v>
      </c>
      <c r="AU6" s="3">
        <v>2.4</v>
      </c>
      <c r="AV6" s="3">
        <f t="shared" ref="AV6:AV26" si="5">N6-AU6</f>
        <v>-3.5754643570043321E-2</v>
      </c>
      <c r="AW6" s="34" t="str">
        <f t="shared" ref="AW6:AW26" si="6">IF(AV6=0,"-",IF(AV6&lt;0,AT$58,AS$58))</f>
        <v>↓</v>
      </c>
      <c r="AX6" s="35">
        <f>IF(AV6=0," ",ROUND(ABS(AV6),1))</f>
        <v>0</v>
      </c>
      <c r="AY6" s="33" t="str">
        <f>_xlfn.CONCAT(AW6," ",TEXT(AX6,"0.0"))</f>
        <v>↓ 0.0</v>
      </c>
      <c r="BA6" s="1" t="s">
        <v>55</v>
      </c>
      <c r="BC6" s="3">
        <v>2.2000000000000002</v>
      </c>
      <c r="BD6" s="3">
        <f t="shared" ref="BD6:BD26" si="7">P6-BC6</f>
        <v>-0.10000000000000009</v>
      </c>
      <c r="BE6" s="34" t="str">
        <f t="shared" ref="BE6:BE26" si="8">IF(BD6=0,"-",IF(BD6&lt;0,BB$58,BA$58))</f>
        <v>↓</v>
      </c>
      <c r="BF6" s="35">
        <f>IF(BD6=0," ",ROUND(ABS(BD6),1))</f>
        <v>0.1</v>
      </c>
      <c r="BG6" s="33" t="str">
        <f>_xlfn.CONCAT(BE6," ",TEXT(BF6,"0.0"))</f>
        <v>↓ 0.1</v>
      </c>
    </row>
    <row r="7" spans="2:59" ht="12.75" customHeight="1">
      <c r="B7" s="108"/>
      <c r="C7" s="205" t="s">
        <v>7</v>
      </c>
      <c r="D7" s="122">
        <v>1.4456616599715149</v>
      </c>
      <c r="E7" s="222">
        <v>-6.1958710373979028E-2</v>
      </c>
      <c r="F7" s="280">
        <v>-0.20506840987094083</v>
      </c>
      <c r="G7" s="43" t="s">
        <v>93</v>
      </c>
      <c r="H7" s="280">
        <v>0</v>
      </c>
      <c r="I7" s="43" t="s">
        <v>105</v>
      </c>
      <c r="J7" s="109">
        <v>1.2</v>
      </c>
      <c r="K7" s="110">
        <v>0.8</v>
      </c>
      <c r="L7" s="80">
        <v>8.6658021206804374</v>
      </c>
      <c r="M7" s="167">
        <v>6.0301860301860408</v>
      </c>
      <c r="N7" s="80">
        <v>2.4894067796610106</v>
      </c>
      <c r="O7" s="43" t="s">
        <v>100</v>
      </c>
      <c r="P7" s="109">
        <v>2.2999999999999998</v>
      </c>
      <c r="Q7" s="43" t="s">
        <v>98</v>
      </c>
      <c r="R7" s="249">
        <v>1.8</v>
      </c>
      <c r="S7" s="74"/>
      <c r="T7" s="74"/>
      <c r="U7" s="74"/>
      <c r="V7" s="74"/>
      <c r="W7" s="235"/>
      <c r="Y7" s="3">
        <f t="shared" si="0"/>
        <v>-1.5076203703454938</v>
      </c>
      <c r="Z7" s="3"/>
      <c r="AA7" s="3"/>
      <c r="AB7" s="6"/>
      <c r="AD7" s="1" t="s">
        <v>7</v>
      </c>
      <c r="AE7" s="3">
        <v>0</v>
      </c>
      <c r="AF7" s="3">
        <f t="shared" si="1"/>
        <v>-0.20506840987094083</v>
      </c>
      <c r="AG7" s="34" t="str">
        <f t="shared" si="2"/>
        <v>↓</v>
      </c>
      <c r="AH7" s="35">
        <f t="shared" ref="AH7:AH13" si="9">IF(AF7=0," ",ROUND(ABS(AF7),1))</f>
        <v>0.2</v>
      </c>
      <c r="AI7" s="33" t="str">
        <f t="shared" ref="AI7:AI55" si="10">_xlfn.CONCAT(AG7," ",TEXT(AH7,"0.0"))</f>
        <v>↓ 0.2</v>
      </c>
      <c r="AL7" s="1" t="s">
        <v>7</v>
      </c>
      <c r="AM7" s="3">
        <v>0.9</v>
      </c>
      <c r="AN7" s="3">
        <f t="shared" si="3"/>
        <v>-0.9</v>
      </c>
      <c r="AO7" s="34" t="str">
        <f t="shared" si="4"/>
        <v>↓</v>
      </c>
      <c r="AP7" s="35">
        <f t="shared" ref="AP7:AP13" si="11">IF(AN7=0," ",ROUND(ABS(AN7),1))</f>
        <v>0.9</v>
      </c>
      <c r="AQ7" s="33" t="str">
        <f t="shared" ref="AQ7:AQ26" si="12">_xlfn.CONCAT(AO7," ",TEXT(AP7,"0.0"))</f>
        <v>↓ 0.9</v>
      </c>
      <c r="AT7" s="1" t="s">
        <v>7</v>
      </c>
      <c r="AU7" s="3">
        <v>2.5</v>
      </c>
      <c r="AV7" s="3">
        <f t="shared" si="5"/>
        <v>-1.0593220338989351E-2</v>
      </c>
      <c r="AW7" s="34" t="str">
        <f t="shared" si="6"/>
        <v>↓</v>
      </c>
      <c r="AX7" s="35">
        <f t="shared" ref="AX7:AX13" si="13">IF(AV7=0," ",ROUND(ABS(AV7),1))</f>
        <v>0</v>
      </c>
      <c r="AY7" s="33" t="str">
        <f t="shared" ref="AY7:AY55" si="14">_xlfn.CONCAT(AW7," ",TEXT(AX7,"0.0"))</f>
        <v>↓ 0.0</v>
      </c>
      <c r="BB7" s="1" t="s">
        <v>7</v>
      </c>
      <c r="BC7" s="3">
        <v>2.2999999999999998</v>
      </c>
      <c r="BD7" s="3">
        <f t="shared" si="7"/>
        <v>0</v>
      </c>
      <c r="BE7" s="34" t="str">
        <f t="shared" si="8"/>
        <v>-</v>
      </c>
      <c r="BF7" s="35" t="str">
        <f t="shared" ref="BF7:BF13" si="15">IF(BD7=0," ",ROUND(ABS(BD7),1))</f>
        <v xml:space="preserve"> </v>
      </c>
      <c r="BG7" s="33" t="str">
        <f t="shared" ref="BG7:BG26" si="16">_xlfn.CONCAT(BE7," ",TEXT(BF7,"0.0"))</f>
        <v xml:space="preserve">-  </v>
      </c>
    </row>
    <row r="8" spans="2:59" ht="12.75" customHeight="1">
      <c r="B8" s="108"/>
      <c r="C8" s="205" t="s">
        <v>8</v>
      </c>
      <c r="D8" s="122">
        <v>2.7987921827433087</v>
      </c>
      <c r="E8" s="222">
        <v>1.6218122790682779</v>
      </c>
      <c r="F8" s="280">
        <v>1.1007498779425176</v>
      </c>
      <c r="G8" s="43" t="s">
        <v>95</v>
      </c>
      <c r="H8" s="280">
        <v>0.7</v>
      </c>
      <c r="I8" s="43" t="s">
        <v>109</v>
      </c>
      <c r="J8" s="109">
        <v>1.1000000000000001</v>
      </c>
      <c r="K8" s="110">
        <v>1.1000000000000001</v>
      </c>
      <c r="L8" s="80">
        <v>5.9057982230752692</v>
      </c>
      <c r="M8" s="167">
        <v>5.6641552728309028</v>
      </c>
      <c r="N8" s="80">
        <v>2.3175235486949699</v>
      </c>
      <c r="O8" s="43" t="s">
        <v>93</v>
      </c>
      <c r="P8" s="109">
        <v>0.8</v>
      </c>
      <c r="Q8" s="43" t="s">
        <v>112</v>
      </c>
      <c r="R8" s="249">
        <v>1.5</v>
      </c>
      <c r="S8" s="73"/>
      <c r="T8" s="73"/>
      <c r="U8" s="73"/>
      <c r="V8" s="73"/>
      <c r="W8" s="236"/>
      <c r="Y8" s="3">
        <f t="shared" si="0"/>
        <v>-1.1769799036750308</v>
      </c>
      <c r="Z8" s="3"/>
      <c r="AA8" s="3"/>
      <c r="AB8" s="6"/>
      <c r="AD8" s="1" t="s">
        <v>8</v>
      </c>
      <c r="AE8" s="267">
        <v>1</v>
      </c>
      <c r="AF8" s="3">
        <f t="shared" si="1"/>
        <v>0.10074987794251755</v>
      </c>
      <c r="AG8" s="34" t="str">
        <f t="shared" si="2"/>
        <v>↑</v>
      </c>
      <c r="AH8" s="35">
        <f t="shared" si="9"/>
        <v>0.1</v>
      </c>
      <c r="AI8" s="33" t="str">
        <f t="shared" si="10"/>
        <v>↑ 0.1</v>
      </c>
      <c r="AL8" s="1" t="s">
        <v>8</v>
      </c>
      <c r="AM8" s="267">
        <v>1.3</v>
      </c>
      <c r="AN8" s="3">
        <f t="shared" si="3"/>
        <v>-0.60000000000000009</v>
      </c>
      <c r="AO8" s="34" t="str">
        <f t="shared" si="4"/>
        <v>↓</v>
      </c>
      <c r="AP8" s="35">
        <f t="shared" si="11"/>
        <v>0.6</v>
      </c>
      <c r="AQ8" s="33" t="str">
        <f t="shared" si="12"/>
        <v>↓ 0.6</v>
      </c>
      <c r="AT8" s="1" t="s">
        <v>8</v>
      </c>
      <c r="AU8" s="267">
        <v>2.5</v>
      </c>
      <c r="AV8" s="3">
        <f t="shared" si="5"/>
        <v>-0.1824764513050301</v>
      </c>
      <c r="AW8" s="34" t="str">
        <f t="shared" si="6"/>
        <v>↓</v>
      </c>
      <c r="AX8" s="35">
        <f t="shared" si="13"/>
        <v>0.2</v>
      </c>
      <c r="AY8" s="33" t="str">
        <f t="shared" si="14"/>
        <v>↓ 0.2</v>
      </c>
      <c r="BB8" s="1" t="s">
        <v>8</v>
      </c>
      <c r="BC8" s="267">
        <v>1.8</v>
      </c>
      <c r="BD8" s="3">
        <f t="shared" si="7"/>
        <v>-1</v>
      </c>
      <c r="BE8" s="34" t="str">
        <f t="shared" si="8"/>
        <v>↓</v>
      </c>
      <c r="BF8" s="35">
        <f t="shared" si="15"/>
        <v>1</v>
      </c>
      <c r="BG8" s="33" t="str">
        <f t="shared" si="16"/>
        <v>↓ 1.0</v>
      </c>
    </row>
    <row r="9" spans="2:59" s="2" customFormat="1" ht="12.75" customHeight="1">
      <c r="B9" s="211"/>
      <c r="C9" s="212" t="s">
        <v>9</v>
      </c>
      <c r="D9" s="122">
        <v>4.9747640503629444</v>
      </c>
      <c r="E9" s="222">
        <v>0.81417298502916635</v>
      </c>
      <c r="F9" s="280">
        <v>0.51958033472587717</v>
      </c>
      <c r="G9" s="43" t="s">
        <v>92</v>
      </c>
      <c r="H9" s="280">
        <v>0.6</v>
      </c>
      <c r="I9" s="43" t="s">
        <v>121</v>
      </c>
      <c r="J9" s="109">
        <v>0.8</v>
      </c>
      <c r="K9" s="110">
        <v>0.9</v>
      </c>
      <c r="L9" s="80">
        <v>8.7360152344679953</v>
      </c>
      <c r="M9" s="167">
        <v>5.9033858727378803</v>
      </c>
      <c r="N9" s="80">
        <v>1.0886791152759563</v>
      </c>
      <c r="O9" s="43" t="s">
        <v>96</v>
      </c>
      <c r="P9" s="109">
        <v>1.9</v>
      </c>
      <c r="Q9" s="43" t="s">
        <v>96</v>
      </c>
      <c r="R9" s="249">
        <v>1.6</v>
      </c>
      <c r="S9" s="75"/>
      <c r="T9" s="75"/>
      <c r="U9" s="75"/>
      <c r="V9" s="75"/>
      <c r="W9" s="237"/>
      <c r="Y9" s="3">
        <f t="shared" si="0"/>
        <v>-4.1605910653337776</v>
      </c>
      <c r="Z9" s="267"/>
      <c r="AA9" s="267"/>
      <c r="AB9" s="268"/>
      <c r="AD9" s="2" t="s">
        <v>9</v>
      </c>
      <c r="AE9" s="3">
        <v>0.8</v>
      </c>
      <c r="AF9" s="3">
        <f t="shared" si="1"/>
        <v>-0.28041966527412288</v>
      </c>
      <c r="AG9" s="34" t="str">
        <f t="shared" si="2"/>
        <v>↓</v>
      </c>
      <c r="AH9" s="35">
        <f t="shared" si="9"/>
        <v>0.3</v>
      </c>
      <c r="AI9" s="33" t="str">
        <f t="shared" si="10"/>
        <v>↓ 0.3</v>
      </c>
      <c r="AL9" s="2" t="s">
        <v>9</v>
      </c>
      <c r="AM9" s="3">
        <v>1</v>
      </c>
      <c r="AN9" s="3">
        <f t="shared" si="3"/>
        <v>-0.4</v>
      </c>
      <c r="AO9" s="34" t="str">
        <f t="shared" si="4"/>
        <v>↓</v>
      </c>
      <c r="AP9" s="35">
        <f t="shared" si="11"/>
        <v>0.4</v>
      </c>
      <c r="AQ9" s="33" t="str">
        <f t="shared" si="12"/>
        <v>↓ 0.4</v>
      </c>
      <c r="AT9" s="2" t="s">
        <v>9</v>
      </c>
      <c r="AU9" s="3">
        <v>1.2</v>
      </c>
      <c r="AV9" s="3">
        <f t="shared" si="5"/>
        <v>-0.11132088472404367</v>
      </c>
      <c r="AW9" s="34" t="str">
        <f t="shared" si="6"/>
        <v>↓</v>
      </c>
      <c r="AX9" s="35">
        <f t="shared" si="13"/>
        <v>0.1</v>
      </c>
      <c r="AY9" s="33" t="str">
        <f t="shared" si="14"/>
        <v>↓ 0.1</v>
      </c>
      <c r="BB9" s="2" t="s">
        <v>9</v>
      </c>
      <c r="BC9" s="3">
        <v>2</v>
      </c>
      <c r="BD9" s="3">
        <f t="shared" si="7"/>
        <v>-0.10000000000000009</v>
      </c>
      <c r="BE9" s="34" t="str">
        <f t="shared" si="8"/>
        <v>↓</v>
      </c>
      <c r="BF9" s="35">
        <f t="shared" si="15"/>
        <v>0.1</v>
      </c>
      <c r="BG9" s="33" t="str">
        <f t="shared" si="16"/>
        <v>↓ 0.1</v>
      </c>
    </row>
    <row r="10" spans="2:59" ht="12.75" customHeight="1">
      <c r="B10" s="108"/>
      <c r="C10" s="205" t="s">
        <v>10</v>
      </c>
      <c r="D10" s="122">
        <v>6.1792226144681131</v>
      </c>
      <c r="E10" s="222">
        <v>2.6756578270650127</v>
      </c>
      <c r="F10" s="280">
        <v>3.1501986795991708</v>
      </c>
      <c r="G10" s="43" t="s">
        <v>97</v>
      </c>
      <c r="H10" s="280">
        <v>2.5</v>
      </c>
      <c r="I10" s="43" t="s">
        <v>104</v>
      </c>
      <c r="J10" s="109">
        <v>1.8</v>
      </c>
      <c r="K10" s="151">
        <v>1.75</v>
      </c>
      <c r="L10" s="80">
        <v>8.3225635675692473</v>
      </c>
      <c r="M10" s="167">
        <v>3.4002702391904283</v>
      </c>
      <c r="N10" s="80">
        <v>2.8672315402420292</v>
      </c>
      <c r="O10" s="43" t="s">
        <v>96</v>
      </c>
      <c r="P10" s="109">
        <v>2.2999999999999998</v>
      </c>
      <c r="Q10" s="43" t="s">
        <v>98</v>
      </c>
      <c r="R10" s="249">
        <v>1.9</v>
      </c>
      <c r="S10" s="73"/>
      <c r="T10" s="73"/>
      <c r="U10" s="73"/>
      <c r="V10" s="73"/>
      <c r="W10" s="236"/>
      <c r="Y10" s="3">
        <f t="shared" si="0"/>
        <v>-3.5035647874031004</v>
      </c>
      <c r="Z10" s="3"/>
      <c r="AA10" s="3"/>
      <c r="AB10" s="6"/>
      <c r="AD10" s="1" t="s">
        <v>10</v>
      </c>
      <c r="AE10" s="3">
        <v>2.4</v>
      </c>
      <c r="AF10" s="3">
        <f t="shared" si="1"/>
        <v>0.75019867959917086</v>
      </c>
      <c r="AG10" s="34" t="str">
        <f t="shared" si="2"/>
        <v>↑</v>
      </c>
      <c r="AH10" s="35">
        <f t="shared" si="9"/>
        <v>0.8</v>
      </c>
      <c r="AI10" s="33" t="str">
        <f t="shared" si="10"/>
        <v>↑ 0.8</v>
      </c>
      <c r="AL10" s="1" t="s">
        <v>10</v>
      </c>
      <c r="AM10" s="3">
        <v>2.2000000000000002</v>
      </c>
      <c r="AN10" s="3">
        <f t="shared" si="3"/>
        <v>0.29999999999999982</v>
      </c>
      <c r="AO10" s="34" t="str">
        <f t="shared" si="4"/>
        <v>↑</v>
      </c>
      <c r="AP10" s="35">
        <f t="shared" si="11"/>
        <v>0.3</v>
      </c>
      <c r="AQ10" s="33" t="str">
        <f t="shared" si="12"/>
        <v>↑ 0.3</v>
      </c>
      <c r="AT10" s="1" t="s">
        <v>10</v>
      </c>
      <c r="AU10" s="3">
        <v>3</v>
      </c>
      <c r="AV10" s="3">
        <f t="shared" si="5"/>
        <v>-0.1327684597579708</v>
      </c>
      <c r="AW10" s="34" t="str">
        <f t="shared" si="6"/>
        <v>↓</v>
      </c>
      <c r="AX10" s="35">
        <f t="shared" si="13"/>
        <v>0.1</v>
      </c>
      <c r="AY10" s="33" t="str">
        <f t="shared" si="14"/>
        <v>↓ 0.1</v>
      </c>
      <c r="BB10" s="1" t="s">
        <v>10</v>
      </c>
      <c r="BC10" s="3">
        <v>2.2999999999999998</v>
      </c>
      <c r="BD10" s="3">
        <f t="shared" si="7"/>
        <v>0</v>
      </c>
      <c r="BE10" s="34" t="str">
        <f t="shared" si="8"/>
        <v>-</v>
      </c>
      <c r="BF10" s="35" t="str">
        <f t="shared" si="15"/>
        <v xml:space="preserve"> </v>
      </c>
      <c r="BG10" s="33" t="str">
        <f t="shared" si="16"/>
        <v xml:space="preserve">-  </v>
      </c>
    </row>
    <row r="11" spans="2:59" ht="12.75" customHeight="1">
      <c r="B11" s="108"/>
      <c r="C11" s="205" t="s">
        <v>11</v>
      </c>
      <c r="D11" s="122">
        <v>5.0054723703513959</v>
      </c>
      <c r="E11" s="222">
        <v>8.4913838725448193E-2</v>
      </c>
      <c r="F11" s="280">
        <v>0.97494416165943965</v>
      </c>
      <c r="G11" s="43" t="s">
        <v>101</v>
      </c>
      <c r="H11" s="280">
        <v>1.5028232258582801</v>
      </c>
      <c r="I11" s="43" t="s">
        <v>96</v>
      </c>
      <c r="J11" s="109">
        <v>1.3959670215704361</v>
      </c>
      <c r="K11" s="110">
        <v>1.4</v>
      </c>
      <c r="L11" s="80">
        <v>11.635360706789806</v>
      </c>
      <c r="M11" s="167">
        <v>4.0961631134912206</v>
      </c>
      <c r="N11" s="80">
        <v>3.2197068488863239</v>
      </c>
      <c r="O11" s="43" t="s">
        <v>102</v>
      </c>
      <c r="P11" s="109">
        <v>3.1</v>
      </c>
      <c r="Q11" s="43" t="s">
        <v>97</v>
      </c>
      <c r="R11" s="249">
        <v>2.8</v>
      </c>
      <c r="S11" s="72"/>
      <c r="T11" s="72"/>
      <c r="U11" s="72"/>
      <c r="V11" s="72"/>
      <c r="W11" s="238"/>
      <c r="Y11" s="3">
        <f t="shared" si="0"/>
        <v>-4.9205585316259475</v>
      </c>
      <c r="Z11" s="3"/>
      <c r="AA11" s="3"/>
      <c r="AB11" s="268"/>
      <c r="AD11" s="1" t="s">
        <v>11</v>
      </c>
      <c r="AE11" s="3">
        <v>0.8</v>
      </c>
      <c r="AF11" s="3">
        <f t="shared" si="1"/>
        <v>0.1749441616594396</v>
      </c>
      <c r="AG11" s="34" t="str">
        <f t="shared" si="2"/>
        <v>↑</v>
      </c>
      <c r="AH11" s="35">
        <f t="shared" si="9"/>
        <v>0.2</v>
      </c>
      <c r="AI11" s="33" t="str">
        <f t="shared" si="10"/>
        <v>↑ 0.2</v>
      </c>
      <c r="AL11" s="1" t="s">
        <v>11</v>
      </c>
      <c r="AM11" s="3">
        <v>1.6</v>
      </c>
      <c r="AN11" s="3">
        <f t="shared" si="3"/>
        <v>-9.717677414171999E-2</v>
      </c>
      <c r="AO11" s="34" t="str">
        <f t="shared" si="4"/>
        <v>↓</v>
      </c>
      <c r="AP11" s="35">
        <f t="shared" si="11"/>
        <v>0.1</v>
      </c>
      <c r="AQ11" s="33" t="str">
        <f t="shared" si="12"/>
        <v>↓ 0.1</v>
      </c>
      <c r="AT11" s="1" t="s">
        <v>11</v>
      </c>
      <c r="AU11" s="3">
        <v>1.6</v>
      </c>
      <c r="AV11" s="3">
        <f t="shared" si="5"/>
        <v>1.6197068488863238</v>
      </c>
      <c r="AW11" s="34" t="str">
        <f t="shared" si="6"/>
        <v>↑</v>
      </c>
      <c r="AX11" s="35">
        <f t="shared" si="13"/>
        <v>1.6</v>
      </c>
      <c r="AY11" s="33" t="str">
        <f t="shared" si="14"/>
        <v>↑ 1.6</v>
      </c>
      <c r="BB11" s="1" t="s">
        <v>11</v>
      </c>
      <c r="BC11" s="3">
        <v>2.2999999999999998</v>
      </c>
      <c r="BD11" s="3">
        <f t="shared" si="7"/>
        <v>0.80000000000000027</v>
      </c>
      <c r="BE11" s="34" t="str">
        <f t="shared" si="8"/>
        <v>↑</v>
      </c>
      <c r="BF11" s="35">
        <f t="shared" si="15"/>
        <v>0.8</v>
      </c>
      <c r="BG11" s="33" t="str">
        <f t="shared" si="16"/>
        <v>↑ 0.8</v>
      </c>
    </row>
    <row r="12" spans="2:59" ht="12.75" customHeight="1">
      <c r="B12" s="108"/>
      <c r="C12" s="205" t="s">
        <v>12</v>
      </c>
      <c r="D12" s="122">
        <v>4.2594084295014545</v>
      </c>
      <c r="E12" s="222">
        <v>1.2016571404884835</v>
      </c>
      <c r="F12" s="280">
        <v>1.0189093389820829</v>
      </c>
      <c r="G12" s="43" t="s">
        <v>93</v>
      </c>
      <c r="H12" s="280">
        <v>1</v>
      </c>
      <c r="I12" s="43" t="s">
        <v>92</v>
      </c>
      <c r="J12" s="109">
        <v>1.1000000000000001</v>
      </c>
      <c r="K12" s="110">
        <v>1.3</v>
      </c>
      <c r="L12" s="80">
        <v>10.334124534342656</v>
      </c>
      <c r="M12" s="167">
        <v>2.281702234106203</v>
      </c>
      <c r="N12" s="80">
        <v>4.3187622945618367</v>
      </c>
      <c r="O12" s="43" t="s">
        <v>101</v>
      </c>
      <c r="P12" s="109">
        <v>2.7</v>
      </c>
      <c r="Q12" s="43" t="s">
        <v>123</v>
      </c>
      <c r="R12" s="249">
        <v>1.9</v>
      </c>
      <c r="S12" s="76"/>
      <c r="T12" s="76"/>
      <c r="U12" s="76"/>
      <c r="V12" s="76"/>
      <c r="W12" s="239"/>
      <c r="Y12" s="3">
        <f t="shared" si="0"/>
        <v>-3.057751289012971</v>
      </c>
      <c r="Z12" s="3"/>
      <c r="AA12" s="3"/>
      <c r="AB12" s="5"/>
      <c r="AD12" s="1" t="s">
        <v>12</v>
      </c>
      <c r="AE12" s="3">
        <v>1.2</v>
      </c>
      <c r="AF12" s="3">
        <f t="shared" si="1"/>
        <v>-0.18109066101791704</v>
      </c>
      <c r="AG12" s="34" t="str">
        <f t="shared" si="2"/>
        <v>↓</v>
      </c>
      <c r="AH12" s="35">
        <f t="shared" si="9"/>
        <v>0.2</v>
      </c>
      <c r="AI12" s="33" t="str">
        <f t="shared" si="10"/>
        <v>↓ 0.2</v>
      </c>
      <c r="AL12" s="1" t="s">
        <v>12</v>
      </c>
      <c r="AM12" s="3">
        <v>1.3</v>
      </c>
      <c r="AN12" s="3">
        <f t="shared" si="3"/>
        <v>-0.30000000000000004</v>
      </c>
      <c r="AO12" s="34" t="str">
        <f t="shared" si="4"/>
        <v>↓</v>
      </c>
      <c r="AP12" s="35">
        <f t="shared" si="11"/>
        <v>0.3</v>
      </c>
      <c r="AQ12" s="33" t="str">
        <f t="shared" si="12"/>
        <v>↓ 0.3</v>
      </c>
      <c r="AT12" s="1" t="s">
        <v>12</v>
      </c>
      <c r="AU12" s="3">
        <v>4.1583748204793602</v>
      </c>
      <c r="AV12" s="3">
        <f t="shared" si="5"/>
        <v>0.16038747408247644</v>
      </c>
      <c r="AW12" s="34" t="str">
        <f t="shared" si="6"/>
        <v>↑</v>
      </c>
      <c r="AX12" s="35">
        <f t="shared" si="13"/>
        <v>0.2</v>
      </c>
      <c r="AY12" s="33" t="str">
        <f t="shared" si="14"/>
        <v>↑ 0.2</v>
      </c>
      <c r="BB12" s="1" t="s">
        <v>12</v>
      </c>
      <c r="BC12" s="3">
        <v>2.1</v>
      </c>
      <c r="BD12" s="3">
        <f t="shared" si="7"/>
        <v>0.60000000000000009</v>
      </c>
      <c r="BE12" s="34" t="str">
        <f t="shared" si="8"/>
        <v>↑</v>
      </c>
      <c r="BF12" s="35">
        <f t="shared" si="15"/>
        <v>0.6</v>
      </c>
      <c r="BG12" s="33" t="str">
        <f t="shared" si="16"/>
        <v>↑ 0.6</v>
      </c>
    </row>
    <row r="13" spans="2:59" ht="12.75" customHeight="1">
      <c r="B13" s="108"/>
      <c r="C13" s="205" t="s">
        <v>13</v>
      </c>
      <c r="D13" s="122">
        <v>5.3571224234759169</v>
      </c>
      <c r="E13" s="222">
        <v>-0.84998879600497546</v>
      </c>
      <c r="F13" s="280">
        <v>-1.1432934958733219</v>
      </c>
      <c r="G13" s="43" t="s">
        <v>113</v>
      </c>
      <c r="H13" s="280">
        <v>-0.1</v>
      </c>
      <c r="I13" s="43" t="s">
        <v>106</v>
      </c>
      <c r="J13" s="109">
        <v>1.3</v>
      </c>
      <c r="K13" s="110">
        <v>1</v>
      </c>
      <c r="L13" s="80">
        <v>8.6181244532832952</v>
      </c>
      <c r="M13" s="167">
        <v>7.7085627753304049</v>
      </c>
      <c r="N13" s="80">
        <v>2.9198806229589946</v>
      </c>
      <c r="O13" s="43" t="s">
        <v>105</v>
      </c>
      <c r="P13" s="109">
        <v>3.4</v>
      </c>
      <c r="Q13" s="43" t="s">
        <v>119</v>
      </c>
      <c r="R13" s="249">
        <v>2</v>
      </c>
      <c r="S13" s="76"/>
      <c r="T13" s="76"/>
      <c r="U13" s="76"/>
      <c r="V13" s="76"/>
      <c r="W13" s="239"/>
      <c r="Y13" s="3">
        <f t="shared" si="0"/>
        <v>-6.2071112194808924</v>
      </c>
      <c r="Z13" s="3"/>
      <c r="AA13" s="3"/>
      <c r="AB13" s="268"/>
      <c r="AD13" s="1" t="s">
        <v>13</v>
      </c>
      <c r="AE13" s="3">
        <v>0.4952430371703907</v>
      </c>
      <c r="AF13" s="3">
        <f t="shared" si="1"/>
        <v>-1.6385365330437125</v>
      </c>
      <c r="AG13" s="34" t="str">
        <f t="shared" si="2"/>
        <v>↓</v>
      </c>
      <c r="AH13" s="35">
        <f t="shared" si="9"/>
        <v>1.6</v>
      </c>
      <c r="AI13" s="33" t="str">
        <f t="shared" si="10"/>
        <v>↓ 1.6</v>
      </c>
      <c r="AL13" s="1" t="s">
        <v>13</v>
      </c>
      <c r="AM13" s="3">
        <v>1.6044940479328562</v>
      </c>
      <c r="AN13" s="3">
        <f t="shared" si="3"/>
        <v>-1.7044940479328563</v>
      </c>
      <c r="AO13" s="34" t="str">
        <f t="shared" si="4"/>
        <v>↓</v>
      </c>
      <c r="AP13" s="35">
        <f t="shared" si="11"/>
        <v>1.7</v>
      </c>
      <c r="AQ13" s="33" t="str">
        <f t="shared" si="12"/>
        <v>↓ 1.7</v>
      </c>
      <c r="AT13" s="1" t="s">
        <v>13</v>
      </c>
      <c r="AU13" s="3">
        <v>3.8</v>
      </c>
      <c r="AV13" s="3">
        <f t="shared" si="5"/>
        <v>-0.88011937704100518</v>
      </c>
      <c r="AW13" s="34" t="str">
        <f t="shared" si="6"/>
        <v>↓</v>
      </c>
      <c r="AX13" s="35">
        <f t="shared" si="13"/>
        <v>0.9</v>
      </c>
      <c r="AY13" s="33" t="str">
        <f t="shared" si="14"/>
        <v>↓ 0.9</v>
      </c>
      <c r="BB13" s="1" t="s">
        <v>13</v>
      </c>
      <c r="BC13" s="3">
        <v>2.4</v>
      </c>
      <c r="BD13" s="3">
        <f t="shared" si="7"/>
        <v>1</v>
      </c>
      <c r="BE13" s="34" t="str">
        <f t="shared" si="8"/>
        <v>↑</v>
      </c>
      <c r="BF13" s="35">
        <f t="shared" si="15"/>
        <v>1</v>
      </c>
      <c r="BG13" s="33" t="str">
        <f t="shared" si="16"/>
        <v>↑ 1.0</v>
      </c>
    </row>
    <row r="14" spans="2:59" ht="12.75" customHeight="1">
      <c r="B14" s="108"/>
      <c r="C14" s="205" t="s">
        <v>14</v>
      </c>
      <c r="D14" s="122">
        <v>8.7025023676964093</v>
      </c>
      <c r="E14" s="222">
        <v>-5.6993074259330516</v>
      </c>
      <c r="F14" s="280">
        <v>1.270702284177277</v>
      </c>
      <c r="G14" s="43" t="s">
        <v>119</v>
      </c>
      <c r="H14" s="280">
        <v>5</v>
      </c>
      <c r="I14" s="43" t="s">
        <v>114</v>
      </c>
      <c r="J14" s="109">
        <v>4</v>
      </c>
      <c r="K14" s="110">
        <v>3.2</v>
      </c>
      <c r="L14" s="80">
        <v>8.0652943068510918</v>
      </c>
      <c r="M14" s="167">
        <v>5.2012798571322172</v>
      </c>
      <c r="N14" s="80">
        <v>1.3297496109775042</v>
      </c>
      <c r="O14" s="43" t="s">
        <v>106</v>
      </c>
      <c r="P14" s="109">
        <v>1.9</v>
      </c>
      <c r="Q14" s="43" t="s">
        <v>112</v>
      </c>
      <c r="R14" s="249">
        <v>2</v>
      </c>
      <c r="S14" s="76"/>
      <c r="T14" s="76"/>
      <c r="U14" s="76"/>
      <c r="V14" s="76"/>
      <c r="W14" s="239"/>
      <c r="Y14" s="3">
        <f t="shared" si="0"/>
        <v>-14.401809793629461</v>
      </c>
      <c r="Z14" s="3"/>
      <c r="AA14" s="3"/>
      <c r="AB14" s="268"/>
      <c r="AD14" s="1" t="s">
        <v>14</v>
      </c>
      <c r="AE14" s="3">
        <v>0.3</v>
      </c>
      <c r="AF14" s="3">
        <f t="shared" si="1"/>
        <v>0.970702284177277</v>
      </c>
      <c r="AG14" s="34" t="str">
        <f t="shared" si="2"/>
        <v>↑</v>
      </c>
      <c r="AH14" s="35">
        <f>IF(AF14=0," ",ROUND(ABS(AF14),1))</f>
        <v>1</v>
      </c>
      <c r="AI14" s="33" t="str">
        <f t="shared" si="10"/>
        <v>↑ 1.0</v>
      </c>
      <c r="AL14" s="1" t="s">
        <v>14</v>
      </c>
      <c r="AM14" s="3">
        <v>4.3</v>
      </c>
      <c r="AN14" s="3">
        <f t="shared" si="3"/>
        <v>0.70000000000000018</v>
      </c>
      <c r="AO14" s="34" t="str">
        <f t="shared" si="4"/>
        <v>↑</v>
      </c>
      <c r="AP14" s="35">
        <f>IF(AN14=0," ",ROUND(ABS(AN14),1))</f>
        <v>0.7</v>
      </c>
      <c r="AQ14" s="33" t="str">
        <f t="shared" si="12"/>
        <v>↑ 0.7</v>
      </c>
      <c r="AT14" s="1" t="s">
        <v>14</v>
      </c>
      <c r="AU14" s="3">
        <v>3</v>
      </c>
      <c r="AV14" s="3">
        <f t="shared" si="5"/>
        <v>-1.6702503890224958</v>
      </c>
      <c r="AW14" s="34" t="str">
        <f t="shared" si="6"/>
        <v>↓</v>
      </c>
      <c r="AX14" s="35">
        <f>IF(AV14=0," ",ROUND(ABS(AV14),1))</f>
        <v>1.7</v>
      </c>
      <c r="AY14" s="33" t="str">
        <f t="shared" si="14"/>
        <v>↓ 1.7</v>
      </c>
      <c r="BB14" s="1" t="s">
        <v>14</v>
      </c>
      <c r="BC14" s="3">
        <v>2.9</v>
      </c>
      <c r="BD14" s="3">
        <f t="shared" si="7"/>
        <v>-1</v>
      </c>
      <c r="BE14" s="34" t="str">
        <f t="shared" si="8"/>
        <v>↓</v>
      </c>
      <c r="BF14" s="35">
        <f>IF(BD14=0," ",ROUND(ABS(BD14),1))</f>
        <v>1</v>
      </c>
      <c r="BG14" s="33" t="str">
        <f t="shared" si="16"/>
        <v>↓ 1.0</v>
      </c>
    </row>
    <row r="15" spans="2:59" ht="12.75" customHeight="1">
      <c r="B15" s="108"/>
      <c r="C15" s="205" t="s">
        <v>15</v>
      </c>
      <c r="D15" s="122">
        <v>0.76300765845755303</v>
      </c>
      <c r="E15" s="222">
        <v>-0.94084350548946794</v>
      </c>
      <c r="F15" s="280">
        <v>0.40704132967161177</v>
      </c>
      <c r="G15" s="43" t="s">
        <v>114</v>
      </c>
      <c r="H15" s="280">
        <v>0.9</v>
      </c>
      <c r="I15" s="43" t="s">
        <v>105</v>
      </c>
      <c r="J15" s="109">
        <v>1.6</v>
      </c>
      <c r="K15" s="110">
        <v>1.2</v>
      </c>
      <c r="L15" s="80">
        <v>7.1716307155925838</v>
      </c>
      <c r="M15" s="167">
        <v>4.3404991134362048</v>
      </c>
      <c r="N15" s="80">
        <v>0.97467803322893665</v>
      </c>
      <c r="O15" s="43" t="s">
        <v>93</v>
      </c>
      <c r="P15" s="109">
        <v>2</v>
      </c>
      <c r="Q15" s="43" t="s">
        <v>98</v>
      </c>
      <c r="R15" s="249">
        <v>2.2000000000000002</v>
      </c>
      <c r="S15" s="76"/>
      <c r="T15" s="76"/>
      <c r="U15" s="76"/>
      <c r="V15" s="76"/>
      <c r="W15" s="239"/>
      <c r="Y15" s="3">
        <f t="shared" si="0"/>
        <v>-1.7038511639470211</v>
      </c>
      <c r="Z15" s="3"/>
      <c r="AA15" s="3"/>
      <c r="AB15" s="6"/>
      <c r="AD15" s="1" t="s">
        <v>15</v>
      </c>
      <c r="AE15" s="3">
        <v>-0.3</v>
      </c>
      <c r="AF15" s="3">
        <f t="shared" si="1"/>
        <v>0.70704132967161182</v>
      </c>
      <c r="AG15" s="34" t="str">
        <f t="shared" si="2"/>
        <v>↑</v>
      </c>
      <c r="AH15" s="35">
        <f>IF(AF15=0," ",ROUND(ABS(AF15),1))</f>
        <v>0.7</v>
      </c>
      <c r="AI15" s="33" t="str">
        <f t="shared" si="10"/>
        <v>↑ 0.7</v>
      </c>
      <c r="AL15" s="1" t="s">
        <v>15</v>
      </c>
      <c r="AM15" s="3">
        <v>1.8</v>
      </c>
      <c r="AN15" s="3">
        <f t="shared" si="3"/>
        <v>-0.9</v>
      </c>
      <c r="AO15" s="34" t="str">
        <f t="shared" si="4"/>
        <v>↓</v>
      </c>
      <c r="AP15" s="35">
        <f>IF(AN15=0," ",ROUND(ABS(AN15),1))</f>
        <v>0.9</v>
      </c>
      <c r="AQ15" s="33" t="str">
        <f t="shared" si="12"/>
        <v>↓ 0.9</v>
      </c>
      <c r="AT15" s="1" t="s">
        <v>15</v>
      </c>
      <c r="AU15" s="3">
        <v>1.2</v>
      </c>
      <c r="AV15" s="3">
        <f t="shared" si="5"/>
        <v>-0.22532196677106331</v>
      </c>
      <c r="AW15" s="34" t="str">
        <f t="shared" si="6"/>
        <v>↓</v>
      </c>
      <c r="AX15" s="35">
        <f>IF(AV15=0," ",ROUND(ABS(AV15),1))</f>
        <v>0.2</v>
      </c>
      <c r="AY15" s="33" t="str">
        <f t="shared" si="14"/>
        <v>↓ 0.2</v>
      </c>
      <c r="BB15" s="1" t="s">
        <v>15</v>
      </c>
      <c r="BC15" s="3">
        <v>2</v>
      </c>
      <c r="BD15" s="3">
        <f t="shared" si="7"/>
        <v>0</v>
      </c>
      <c r="BE15" s="34" t="str">
        <f t="shared" si="8"/>
        <v>-</v>
      </c>
      <c r="BF15" s="35" t="str">
        <f>IF(BD15=0," ",ROUND(ABS(BD15),1))</f>
        <v xml:space="preserve"> </v>
      </c>
      <c r="BG15" s="33" t="str">
        <f t="shared" si="16"/>
        <v xml:space="preserve">-  </v>
      </c>
    </row>
    <row r="16" spans="2:59" ht="12.75" customHeight="1">
      <c r="B16" s="108"/>
      <c r="C16" s="205" t="s">
        <v>16</v>
      </c>
      <c r="D16" s="122">
        <v>6.9859323652554153</v>
      </c>
      <c r="E16" s="222">
        <v>2.6130447325507107</v>
      </c>
      <c r="F16" s="280">
        <v>1.9271606101285101</v>
      </c>
      <c r="G16" s="43" t="s">
        <v>122</v>
      </c>
      <c r="H16" s="280">
        <v>2.1</v>
      </c>
      <c r="I16" s="43" t="s">
        <v>96</v>
      </c>
      <c r="J16" s="109">
        <v>1.9</v>
      </c>
      <c r="K16" s="110">
        <v>1.9</v>
      </c>
      <c r="L16" s="80">
        <v>8.1026581118239971</v>
      </c>
      <c r="M16" s="167">
        <v>5.264283239082526</v>
      </c>
      <c r="N16" s="80">
        <v>2.6700100160396563</v>
      </c>
      <c r="O16" s="43" t="s">
        <v>96</v>
      </c>
      <c r="P16" s="109">
        <v>2.2999999999999998</v>
      </c>
      <c r="Q16" s="43" t="s">
        <v>104</v>
      </c>
      <c r="R16" s="249">
        <v>2</v>
      </c>
      <c r="S16" s="76"/>
      <c r="T16" s="76"/>
      <c r="U16" s="76"/>
      <c r="V16" s="76"/>
      <c r="W16" s="239"/>
      <c r="Y16" s="3">
        <f t="shared" si="0"/>
        <v>-4.372887632704705</v>
      </c>
      <c r="Z16" s="3"/>
      <c r="AA16" s="3"/>
      <c r="AB16" s="269"/>
      <c r="AD16" s="1" t="s">
        <v>16</v>
      </c>
      <c r="AE16" s="3">
        <v>1.9</v>
      </c>
      <c r="AF16" s="3">
        <f t="shared" si="1"/>
        <v>2.7160610128510232E-2</v>
      </c>
      <c r="AG16" s="34" t="str">
        <f t="shared" si="2"/>
        <v>↑</v>
      </c>
      <c r="AH16" s="35">
        <f>IF(AF16=0," ",ROUND(ABS(AF16),1))</f>
        <v>0</v>
      </c>
      <c r="AI16" s="33" t="str">
        <f t="shared" si="10"/>
        <v>↑ 0.0</v>
      </c>
      <c r="AL16" s="1" t="s">
        <v>16</v>
      </c>
      <c r="AM16" s="3">
        <v>2.2000000000000002</v>
      </c>
      <c r="AN16" s="3">
        <f t="shared" si="3"/>
        <v>-0.10000000000000009</v>
      </c>
      <c r="AO16" s="34" t="str">
        <f t="shared" si="4"/>
        <v>↓</v>
      </c>
      <c r="AP16" s="35">
        <f>IF(AN16=0," ",ROUND(ABS(AN16),1))</f>
        <v>0.1</v>
      </c>
      <c r="AQ16" s="33" t="str">
        <f t="shared" si="12"/>
        <v>↓ 0.1</v>
      </c>
      <c r="AT16" s="1" t="s">
        <v>16</v>
      </c>
      <c r="AU16" s="3">
        <v>2.8</v>
      </c>
      <c r="AV16" s="3">
        <f t="shared" si="5"/>
        <v>-0.12998998396034356</v>
      </c>
      <c r="AW16" s="34" t="str">
        <f t="shared" si="6"/>
        <v>↓</v>
      </c>
      <c r="AX16" s="35">
        <f>IF(AV16=0," ",ROUND(ABS(AV16),1))</f>
        <v>0.1</v>
      </c>
      <c r="AY16" s="33" t="str">
        <f t="shared" si="14"/>
        <v>↓ 0.1</v>
      </c>
      <c r="BB16" s="1" t="s">
        <v>16</v>
      </c>
      <c r="BC16" s="3">
        <v>2</v>
      </c>
      <c r="BD16" s="3">
        <f t="shared" si="7"/>
        <v>0.29999999999999982</v>
      </c>
      <c r="BE16" s="34" t="str">
        <f t="shared" si="8"/>
        <v>↑</v>
      </c>
      <c r="BF16" s="35">
        <f>IF(BD16=0," ",ROUND(ABS(BD16),1))</f>
        <v>0.3</v>
      </c>
      <c r="BG16" s="33" t="str">
        <f t="shared" si="16"/>
        <v>↑ 0.3</v>
      </c>
    </row>
    <row r="17" spans="2:59" ht="12.75" customHeight="1">
      <c r="B17" s="108"/>
      <c r="C17" s="205" t="s">
        <v>17</v>
      </c>
      <c r="D17" s="122">
        <v>5.7436491256686022</v>
      </c>
      <c r="E17" s="222">
        <v>2.3321239682003703</v>
      </c>
      <c r="F17" s="280">
        <v>2.2717361920006462</v>
      </c>
      <c r="G17" s="43" t="s">
        <v>104</v>
      </c>
      <c r="H17" s="280">
        <v>2.1</v>
      </c>
      <c r="I17" s="43" t="s">
        <v>104</v>
      </c>
      <c r="J17" s="109">
        <v>1.8</v>
      </c>
      <c r="K17" s="151">
        <v>1.25</v>
      </c>
      <c r="L17" s="80">
        <v>9.2996019721216605</v>
      </c>
      <c r="M17" s="167">
        <v>4.1548963336505427</v>
      </c>
      <c r="N17" s="80">
        <v>2.9970791787168634</v>
      </c>
      <c r="O17" s="43" t="s">
        <v>104</v>
      </c>
      <c r="P17" s="109">
        <v>3.1</v>
      </c>
      <c r="Q17" s="43" t="s">
        <v>115</v>
      </c>
      <c r="R17" s="249">
        <v>2.5</v>
      </c>
      <c r="S17" s="76"/>
      <c r="T17" s="76"/>
      <c r="U17" s="76"/>
      <c r="V17" s="76"/>
      <c r="W17" s="239"/>
      <c r="Y17" s="3">
        <f t="shared" si="0"/>
        <v>-3.4115251574682319</v>
      </c>
      <c r="AB17" s="268"/>
      <c r="AD17" s="1" t="s">
        <v>17</v>
      </c>
      <c r="AE17" s="3">
        <v>2</v>
      </c>
      <c r="AF17" s="3">
        <f t="shared" si="1"/>
        <v>0.27173619200064625</v>
      </c>
      <c r="AG17" s="34" t="str">
        <f t="shared" si="2"/>
        <v>↑</v>
      </c>
      <c r="AH17" s="35">
        <f>IF(AF17=0," ",ROUND(ABS(AF17),1))</f>
        <v>0.3</v>
      </c>
      <c r="AI17" s="33" t="str">
        <f t="shared" si="10"/>
        <v>↑ 0.3</v>
      </c>
      <c r="AL17" s="1" t="s">
        <v>17</v>
      </c>
      <c r="AM17" s="3">
        <v>1.8</v>
      </c>
      <c r="AN17" s="3">
        <f t="shared" si="3"/>
        <v>0.30000000000000004</v>
      </c>
      <c r="AO17" s="34" t="str">
        <f t="shared" si="4"/>
        <v>↑</v>
      </c>
      <c r="AP17" s="35">
        <f>IF(AN17=0," ",ROUND(ABS(AN17),1))</f>
        <v>0.3</v>
      </c>
      <c r="AQ17" s="33" t="str">
        <f t="shared" si="12"/>
        <v>↑ 0.3</v>
      </c>
      <c r="AT17" s="1" t="s">
        <v>17</v>
      </c>
      <c r="AU17" s="3">
        <v>2.7</v>
      </c>
      <c r="AV17" s="3">
        <f t="shared" si="5"/>
        <v>0.29707917871686318</v>
      </c>
      <c r="AW17" s="34" t="str">
        <f t="shared" si="6"/>
        <v>↑</v>
      </c>
      <c r="AX17" s="35">
        <f>IF(AV17=0," ",ROUND(ABS(AV17),1))</f>
        <v>0.3</v>
      </c>
      <c r="AY17" s="33" t="str">
        <f t="shared" si="14"/>
        <v>↑ 0.3</v>
      </c>
      <c r="BB17" s="1" t="s">
        <v>17</v>
      </c>
      <c r="BC17" s="3">
        <v>2.6</v>
      </c>
      <c r="BD17" s="3">
        <f t="shared" si="7"/>
        <v>0.5</v>
      </c>
      <c r="BE17" s="34" t="str">
        <f t="shared" si="8"/>
        <v>↑</v>
      </c>
      <c r="BF17" s="35">
        <f>IF(BD17=0," ",ROUND(ABS(BD17),1))</f>
        <v>0.5</v>
      </c>
      <c r="BG17" s="33" t="str">
        <f t="shared" si="16"/>
        <v>↑ 0.5</v>
      </c>
    </row>
    <row r="18" spans="2:59" ht="12.75" customHeight="1">
      <c r="B18" s="108"/>
      <c r="C18" s="205" t="s">
        <v>18</v>
      </c>
      <c r="D18" s="122">
        <v>0.43747151296327746</v>
      </c>
      <c r="E18" s="222">
        <v>2.1682646319489245</v>
      </c>
      <c r="F18" s="280">
        <v>2.0616098781345462</v>
      </c>
      <c r="G18" s="43" t="s">
        <v>99</v>
      </c>
      <c r="H18" s="280">
        <v>1.5</v>
      </c>
      <c r="I18" s="43" t="s">
        <v>158</v>
      </c>
      <c r="J18" s="109">
        <v>1.7</v>
      </c>
      <c r="K18" s="151">
        <v>2.25</v>
      </c>
      <c r="L18" s="80">
        <v>12.126487883973077</v>
      </c>
      <c r="M18" s="167">
        <v>10.983606557377049</v>
      </c>
      <c r="N18" s="80">
        <v>3.1559606585726088</v>
      </c>
      <c r="O18" s="43" t="s">
        <v>110</v>
      </c>
      <c r="P18" s="109">
        <v>5</v>
      </c>
      <c r="Q18" s="43" t="s">
        <v>126</v>
      </c>
      <c r="R18" s="249">
        <v>4</v>
      </c>
      <c r="S18" s="76"/>
      <c r="T18" s="76"/>
      <c r="U18" s="76"/>
      <c r="V18" s="76"/>
      <c r="W18" s="239"/>
      <c r="Y18" s="3">
        <f t="shared" si="0"/>
        <v>1.7307931189856469</v>
      </c>
      <c r="AB18" s="268"/>
      <c r="AD18" s="1" t="s">
        <v>18</v>
      </c>
      <c r="AE18" s="3">
        <v>2.5774052758819881</v>
      </c>
      <c r="AF18" s="3">
        <f t="shared" si="1"/>
        <v>-0.51579539774744187</v>
      </c>
      <c r="AG18" s="34" t="str">
        <f t="shared" si="2"/>
        <v>↓</v>
      </c>
      <c r="AH18" s="35">
        <f t="shared" ref="AH18:AH26" si="17">IF(AF18=0," ",ROUND(ABS(AF18),1))</f>
        <v>0.5</v>
      </c>
      <c r="AI18" s="33" t="str">
        <f t="shared" si="10"/>
        <v>↓ 0.5</v>
      </c>
      <c r="AL18" s="1" t="s">
        <v>18</v>
      </c>
      <c r="AM18" s="3">
        <v>2.8999748490945669</v>
      </c>
      <c r="AN18" s="3">
        <f t="shared" si="3"/>
        <v>-1.3999748490945669</v>
      </c>
      <c r="AO18" s="34" t="str">
        <f t="shared" si="4"/>
        <v>↓</v>
      </c>
      <c r="AP18" s="35">
        <f t="shared" ref="AP18:AP26" si="18">IF(AN18=0," ",ROUND(ABS(AN18),1))</f>
        <v>1.4</v>
      </c>
      <c r="AQ18" s="33" t="str">
        <f t="shared" si="12"/>
        <v>↓ 1.4</v>
      </c>
      <c r="AT18" s="1" t="s">
        <v>18</v>
      </c>
      <c r="AU18" s="3">
        <v>5.2</v>
      </c>
      <c r="AV18" s="3">
        <f t="shared" si="5"/>
        <v>-2.0440393414273914</v>
      </c>
      <c r="AW18" s="34" t="str">
        <f t="shared" si="6"/>
        <v>↓</v>
      </c>
      <c r="AX18" s="35">
        <f t="shared" ref="AX18:AX26" si="19">IF(AV18=0," ",ROUND(ABS(AV18),1))</f>
        <v>2</v>
      </c>
      <c r="AY18" s="33" t="str">
        <f t="shared" si="14"/>
        <v>↓ 2.0</v>
      </c>
      <c r="BB18" s="1" t="s">
        <v>18</v>
      </c>
      <c r="BC18" s="3">
        <v>3</v>
      </c>
      <c r="BD18" s="3">
        <f t="shared" si="7"/>
        <v>2</v>
      </c>
      <c r="BE18" s="34" t="str">
        <f t="shared" si="8"/>
        <v>↑</v>
      </c>
      <c r="BF18" s="35">
        <f t="shared" ref="BF18:BF26" si="20">IF(BD18=0," ",ROUND(ABS(BD18),1))</f>
        <v>2</v>
      </c>
      <c r="BG18" s="33" t="str">
        <f t="shared" si="16"/>
        <v>↑ 2.0</v>
      </c>
    </row>
    <row r="19" spans="2:59" ht="12.75" customHeight="1">
      <c r="B19" s="108"/>
      <c r="C19" s="205" t="s">
        <v>19</v>
      </c>
      <c r="D19" s="122">
        <v>-1.0841394283824539</v>
      </c>
      <c r="E19" s="222">
        <v>-0.70790800103206308</v>
      </c>
      <c r="F19" s="280">
        <v>1.0132526195974805</v>
      </c>
      <c r="G19" s="43" t="s">
        <v>107</v>
      </c>
      <c r="H19" s="280">
        <v>2.2000000000000002</v>
      </c>
      <c r="I19" s="43" t="s">
        <v>111</v>
      </c>
      <c r="J19" s="109">
        <v>2.4</v>
      </c>
      <c r="K19" s="110">
        <v>2.2000000000000002</v>
      </c>
      <c r="L19" s="80">
        <v>8.1568263718886485</v>
      </c>
      <c r="M19" s="167">
        <v>2.9241615880446674</v>
      </c>
      <c r="N19" s="80">
        <v>2.2537442888070864</v>
      </c>
      <c r="O19" s="43" t="s">
        <v>92</v>
      </c>
      <c r="P19" s="109">
        <v>2.2000000000000002</v>
      </c>
      <c r="Q19" s="43" t="s">
        <v>109</v>
      </c>
      <c r="R19" s="249">
        <v>2.1</v>
      </c>
      <c r="S19" s="76"/>
      <c r="T19" s="76"/>
      <c r="U19" s="76"/>
      <c r="V19" s="76"/>
      <c r="W19" s="239"/>
      <c r="Y19" s="3">
        <f t="shared" si="0"/>
        <v>0.37623142735039083</v>
      </c>
      <c r="AB19" s="268"/>
      <c r="AD19" s="1" t="s">
        <v>19</v>
      </c>
      <c r="AE19" s="3">
        <v>2.2999999999999998</v>
      </c>
      <c r="AF19" s="3">
        <f t="shared" si="1"/>
        <v>-1.2867473804025193</v>
      </c>
      <c r="AG19" s="34" t="str">
        <f t="shared" si="2"/>
        <v>↓</v>
      </c>
      <c r="AH19" s="35">
        <f t="shared" si="17"/>
        <v>1.3</v>
      </c>
      <c r="AI19" s="33" t="str">
        <f t="shared" si="10"/>
        <v>↓ 1.3</v>
      </c>
      <c r="AL19" s="1" t="s">
        <v>19</v>
      </c>
      <c r="AM19" s="3">
        <v>2.9</v>
      </c>
      <c r="AN19" s="3">
        <f t="shared" si="3"/>
        <v>-0.69999999999999973</v>
      </c>
      <c r="AO19" s="34" t="str">
        <f t="shared" si="4"/>
        <v>↓</v>
      </c>
      <c r="AP19" s="35">
        <f t="shared" si="18"/>
        <v>0.7</v>
      </c>
      <c r="AQ19" s="33" t="str">
        <f t="shared" si="12"/>
        <v>↓ 0.7</v>
      </c>
      <c r="AT19" s="1" t="s">
        <v>19</v>
      </c>
      <c r="AU19" s="3">
        <v>2.6</v>
      </c>
      <c r="AV19" s="3">
        <f t="shared" si="5"/>
        <v>-0.34625571119291365</v>
      </c>
      <c r="AW19" s="34" t="str">
        <f t="shared" si="6"/>
        <v>↓</v>
      </c>
      <c r="AX19" s="35">
        <f t="shared" si="19"/>
        <v>0.3</v>
      </c>
      <c r="AY19" s="33" t="str">
        <f t="shared" si="14"/>
        <v>↓ 0.3</v>
      </c>
      <c r="BB19" s="1" t="s">
        <v>19</v>
      </c>
      <c r="BC19" s="3">
        <v>2.8</v>
      </c>
      <c r="BD19" s="3">
        <f t="shared" si="7"/>
        <v>-0.59999999999999964</v>
      </c>
      <c r="BE19" s="34" t="str">
        <f t="shared" si="8"/>
        <v>↓</v>
      </c>
      <c r="BF19" s="35">
        <f t="shared" si="20"/>
        <v>0.6</v>
      </c>
      <c r="BG19" s="33" t="str">
        <f t="shared" si="16"/>
        <v>↓ 0.6</v>
      </c>
    </row>
    <row r="20" spans="2:59" ht="12.75" customHeight="1">
      <c r="B20" s="108"/>
      <c r="C20" s="205" t="s">
        <v>20</v>
      </c>
      <c r="D20" s="122">
        <v>2.5159540038649468</v>
      </c>
      <c r="E20" s="222">
        <v>0.42852323598865777</v>
      </c>
      <c r="F20" s="280">
        <v>2.7256261972419176</v>
      </c>
      <c r="G20" s="43" t="s">
        <v>115</v>
      </c>
      <c r="H20" s="280">
        <v>2.8</v>
      </c>
      <c r="I20" s="43" t="s">
        <v>98</v>
      </c>
      <c r="J20" s="109">
        <v>3</v>
      </c>
      <c r="K20" s="110">
        <v>2.5</v>
      </c>
      <c r="L20" s="80">
        <v>18.857546042305657</v>
      </c>
      <c r="M20" s="167">
        <v>8.6851701537380439</v>
      </c>
      <c r="N20" s="80">
        <v>0.85217139290171517</v>
      </c>
      <c r="O20" s="43" t="s">
        <v>93</v>
      </c>
      <c r="P20" s="109">
        <v>3.9</v>
      </c>
      <c r="Q20" s="43" t="s">
        <v>124</v>
      </c>
      <c r="R20" s="249">
        <v>2.4</v>
      </c>
      <c r="S20" s="76"/>
      <c r="T20" s="76"/>
      <c r="U20" s="76"/>
      <c r="V20" s="76"/>
      <c r="W20" s="239"/>
      <c r="Y20" s="3">
        <f t="shared" si="0"/>
        <v>-2.0874307678762891</v>
      </c>
      <c r="AB20" s="268"/>
      <c r="AD20" s="1" t="s">
        <v>20</v>
      </c>
      <c r="AE20" s="3">
        <v>2.2000000000000002</v>
      </c>
      <c r="AF20" s="3">
        <f t="shared" si="1"/>
        <v>0.52562619724191739</v>
      </c>
      <c r="AG20" s="34" t="str">
        <f t="shared" si="2"/>
        <v>↑</v>
      </c>
      <c r="AH20" s="35">
        <f t="shared" si="17"/>
        <v>0.5</v>
      </c>
      <c r="AI20" s="33" t="str">
        <f t="shared" si="10"/>
        <v>↑ 0.5</v>
      </c>
      <c r="AL20" s="1" t="s">
        <v>20</v>
      </c>
      <c r="AM20" s="3">
        <v>2.8</v>
      </c>
      <c r="AN20" s="3">
        <f t="shared" si="3"/>
        <v>0</v>
      </c>
      <c r="AO20" s="34" t="str">
        <f t="shared" si="4"/>
        <v>-</v>
      </c>
      <c r="AP20" s="35" t="str">
        <f t="shared" si="18"/>
        <v xml:space="preserve"> </v>
      </c>
      <c r="AQ20" s="33" t="str">
        <f t="shared" si="12"/>
        <v xml:space="preserve">-  </v>
      </c>
      <c r="AT20" s="1" t="s">
        <v>20</v>
      </c>
      <c r="AU20" s="3">
        <v>1.1000000000000001</v>
      </c>
      <c r="AV20" s="3">
        <f t="shared" si="5"/>
        <v>-0.24782860709828491</v>
      </c>
      <c r="AW20" s="34" t="str">
        <f t="shared" si="6"/>
        <v>↓</v>
      </c>
      <c r="AX20" s="35">
        <f t="shared" si="19"/>
        <v>0.2</v>
      </c>
      <c r="AY20" s="33" t="str">
        <f t="shared" si="14"/>
        <v>↓ 0.2</v>
      </c>
      <c r="BB20" s="1" t="s">
        <v>20</v>
      </c>
      <c r="BC20" s="3">
        <v>2.8</v>
      </c>
      <c r="BD20" s="3">
        <f t="shared" si="7"/>
        <v>1.1000000000000001</v>
      </c>
      <c r="BE20" s="34" t="str">
        <f t="shared" si="8"/>
        <v>↑</v>
      </c>
      <c r="BF20" s="35">
        <f t="shared" si="20"/>
        <v>1.1000000000000001</v>
      </c>
      <c r="BG20" s="33" t="str">
        <f t="shared" si="16"/>
        <v>↑ 1.1</v>
      </c>
    </row>
    <row r="21" spans="2:59" ht="12.75" customHeight="1">
      <c r="B21" s="108"/>
      <c r="C21" s="205" t="s">
        <v>21</v>
      </c>
      <c r="D21" s="122">
        <v>3.0419948271955817</v>
      </c>
      <c r="E21" s="222">
        <v>2.3056292097162538</v>
      </c>
      <c r="F21" s="280">
        <v>1.547415123046314</v>
      </c>
      <c r="G21" s="43" t="s">
        <v>94</v>
      </c>
      <c r="H21" s="280">
        <v>1.8</v>
      </c>
      <c r="I21" s="43" t="s">
        <v>105</v>
      </c>
      <c r="J21" s="109">
        <v>2.2000000000000002</v>
      </c>
      <c r="K21" s="110">
        <v>2.5</v>
      </c>
      <c r="L21" s="80">
        <v>9.3214397008413972</v>
      </c>
      <c r="M21" s="167">
        <v>7.2182433636201653</v>
      </c>
      <c r="N21" s="80">
        <v>1.9933002778257813</v>
      </c>
      <c r="O21" s="43" t="s">
        <v>110</v>
      </c>
      <c r="P21" s="109">
        <v>2.8</v>
      </c>
      <c r="Q21" s="43" t="s">
        <v>98</v>
      </c>
      <c r="R21" s="249">
        <v>2.2000000000000002</v>
      </c>
      <c r="S21" s="76"/>
      <c r="T21" s="76"/>
      <c r="U21" s="76"/>
      <c r="V21" s="76"/>
      <c r="W21" s="239"/>
      <c r="Y21" s="3">
        <f t="shared" si="0"/>
        <v>-0.73636561747932783</v>
      </c>
      <c r="AB21" s="268"/>
      <c r="AD21" s="1" t="s">
        <v>21</v>
      </c>
      <c r="AE21" s="3">
        <v>2.2999999999999998</v>
      </c>
      <c r="AF21" s="3">
        <f t="shared" si="1"/>
        <v>-0.75258487695368581</v>
      </c>
      <c r="AG21" s="34" t="str">
        <f t="shared" si="2"/>
        <v>↓</v>
      </c>
      <c r="AH21" s="35">
        <f t="shared" si="17"/>
        <v>0.8</v>
      </c>
      <c r="AI21" s="33" t="str">
        <f t="shared" si="10"/>
        <v>↓ 0.8</v>
      </c>
      <c r="AL21" s="1" t="s">
        <v>21</v>
      </c>
      <c r="AM21" s="3">
        <v>2.7</v>
      </c>
      <c r="AN21" s="3">
        <f t="shared" si="3"/>
        <v>-0.90000000000000013</v>
      </c>
      <c r="AO21" s="34" t="str">
        <f t="shared" si="4"/>
        <v>↓</v>
      </c>
      <c r="AP21" s="35">
        <f t="shared" si="18"/>
        <v>0.9</v>
      </c>
      <c r="AQ21" s="33" t="str">
        <f t="shared" si="12"/>
        <v>↓ 0.9</v>
      </c>
      <c r="AT21" s="1" t="s">
        <v>21</v>
      </c>
      <c r="AU21" s="3">
        <v>4</v>
      </c>
      <c r="AV21" s="3">
        <f t="shared" si="5"/>
        <v>-2.0066997221742184</v>
      </c>
      <c r="AW21" s="34" t="str">
        <f t="shared" si="6"/>
        <v>↓</v>
      </c>
      <c r="AX21" s="35">
        <f t="shared" si="19"/>
        <v>2</v>
      </c>
      <c r="AY21" s="33" t="str">
        <f t="shared" si="14"/>
        <v>↓ 2.0</v>
      </c>
      <c r="BB21" s="1" t="s">
        <v>21</v>
      </c>
      <c r="BC21" s="3">
        <v>2.8</v>
      </c>
      <c r="BD21" s="3">
        <f t="shared" si="7"/>
        <v>0</v>
      </c>
      <c r="BE21" s="34" t="str">
        <f t="shared" si="8"/>
        <v>-</v>
      </c>
      <c r="BF21" s="35" t="str">
        <f t="shared" si="20"/>
        <v xml:space="preserve"> </v>
      </c>
      <c r="BG21" s="33" t="str">
        <f t="shared" si="16"/>
        <v xml:space="preserve">-  </v>
      </c>
    </row>
    <row r="22" spans="2:59" ht="12.75" customHeight="1">
      <c r="B22" s="108"/>
      <c r="C22" s="205" t="s">
        <v>22</v>
      </c>
      <c r="D22" s="122">
        <v>2.5824773514245147</v>
      </c>
      <c r="E22" s="222">
        <v>2.2353626848636439</v>
      </c>
      <c r="F22" s="280">
        <v>-0.40855592109169936</v>
      </c>
      <c r="G22" s="43" t="s">
        <v>110</v>
      </c>
      <c r="H22" s="280">
        <v>2.0422989612712392</v>
      </c>
      <c r="I22" s="43" t="s">
        <v>93</v>
      </c>
      <c r="J22" s="109">
        <v>2.5</v>
      </c>
      <c r="K22" s="151">
        <v>2.25</v>
      </c>
      <c r="L22" s="80">
        <v>17.244710655975272</v>
      </c>
      <c r="M22" s="167">
        <v>9.0576035697986903</v>
      </c>
      <c r="N22" s="80">
        <v>1.3489637215357633</v>
      </c>
      <c r="O22" s="43" t="s">
        <v>96</v>
      </c>
      <c r="P22" s="109">
        <v>3.4</v>
      </c>
      <c r="Q22" s="43" t="s">
        <v>115</v>
      </c>
      <c r="R22" s="249">
        <v>2.2999999999999998</v>
      </c>
      <c r="S22" s="76"/>
      <c r="T22" s="76"/>
      <c r="U22" s="76"/>
      <c r="V22" s="76"/>
      <c r="W22" s="239"/>
      <c r="Y22" s="3">
        <f t="shared" si="0"/>
        <v>-0.34711466656087087</v>
      </c>
      <c r="AB22" s="268"/>
      <c r="AD22" s="1" t="s">
        <v>22</v>
      </c>
      <c r="AE22" s="3">
        <v>1.6</v>
      </c>
      <c r="AF22" s="3">
        <f t="shared" si="1"/>
        <v>-2.0085559210916992</v>
      </c>
      <c r="AG22" s="34" t="str">
        <f t="shared" si="2"/>
        <v>↓</v>
      </c>
      <c r="AH22" s="35">
        <f t="shared" si="17"/>
        <v>2</v>
      </c>
      <c r="AI22" s="33" t="str">
        <f t="shared" si="10"/>
        <v>↓ 2.0</v>
      </c>
      <c r="AL22" s="1" t="s">
        <v>22</v>
      </c>
      <c r="AM22" s="3">
        <v>2.2000000000000002</v>
      </c>
      <c r="AN22" s="3">
        <f t="shared" si="3"/>
        <v>-0.15770103872876096</v>
      </c>
      <c r="AO22" s="34" t="str">
        <f t="shared" si="4"/>
        <v>↓</v>
      </c>
      <c r="AP22" s="35">
        <f t="shared" si="18"/>
        <v>0.2</v>
      </c>
      <c r="AQ22" s="33" t="str">
        <f t="shared" si="12"/>
        <v>↓ 0.2</v>
      </c>
      <c r="AT22" s="1" t="s">
        <v>22</v>
      </c>
      <c r="AU22" s="3">
        <v>1.4</v>
      </c>
      <c r="AV22" s="3">
        <f t="shared" si="5"/>
        <v>-5.103627846423664E-2</v>
      </c>
      <c r="AW22" s="34" t="str">
        <f t="shared" si="6"/>
        <v>↓</v>
      </c>
      <c r="AX22" s="35">
        <f t="shared" si="19"/>
        <v>0.1</v>
      </c>
      <c r="AY22" s="33" t="str">
        <f t="shared" si="14"/>
        <v>↓ 0.1</v>
      </c>
      <c r="BB22" s="1" t="s">
        <v>22</v>
      </c>
      <c r="BC22" s="3">
        <v>2.9</v>
      </c>
      <c r="BD22" s="3">
        <f t="shared" si="7"/>
        <v>0.5</v>
      </c>
      <c r="BE22" s="34" t="str">
        <f t="shared" si="8"/>
        <v>↑</v>
      </c>
      <c r="BF22" s="35">
        <f t="shared" si="20"/>
        <v>0.5</v>
      </c>
      <c r="BG22" s="33" t="str">
        <f t="shared" si="16"/>
        <v>↑ 0.5</v>
      </c>
    </row>
    <row r="23" spans="2:59" ht="12.75" customHeight="1">
      <c r="B23" s="108"/>
      <c r="C23" s="205" t="s">
        <v>23</v>
      </c>
      <c r="D23" s="122">
        <v>-3.7798362070976928E-2</v>
      </c>
      <c r="E23" s="222">
        <v>-3.1351825744349111</v>
      </c>
      <c r="F23" s="280">
        <v>-0.2592796075142893</v>
      </c>
      <c r="G23" s="43" t="s">
        <v>122</v>
      </c>
      <c r="H23" s="280">
        <v>1.3</v>
      </c>
      <c r="I23" s="43" t="s">
        <v>149</v>
      </c>
      <c r="J23" s="109">
        <v>2.2999999999999998</v>
      </c>
      <c r="K23" s="110">
        <v>2</v>
      </c>
      <c r="L23" s="80">
        <v>19.44964564709673</v>
      </c>
      <c r="M23" s="167">
        <v>9.1158090791486224</v>
      </c>
      <c r="N23" s="80">
        <v>3.72857661442927</v>
      </c>
      <c r="O23" s="43" t="s">
        <v>96</v>
      </c>
      <c r="P23" s="109">
        <v>4.5999999999999996</v>
      </c>
      <c r="Q23" s="43" t="s">
        <v>150</v>
      </c>
      <c r="R23" s="249">
        <v>4.5</v>
      </c>
      <c r="S23" s="76"/>
      <c r="T23" s="76"/>
      <c r="U23" s="76"/>
      <c r="V23" s="76"/>
      <c r="W23" s="239"/>
      <c r="Y23" s="3">
        <f t="shared" si="0"/>
        <v>-3.0973842123639344</v>
      </c>
      <c r="AB23" s="268"/>
      <c r="AD23" s="1" t="s">
        <v>23</v>
      </c>
      <c r="AE23" s="3">
        <v>-0.3</v>
      </c>
      <c r="AF23" s="3">
        <f t="shared" si="1"/>
        <v>4.0720392485710688E-2</v>
      </c>
      <c r="AG23" s="34" t="str">
        <f t="shared" si="2"/>
        <v>↑</v>
      </c>
      <c r="AH23" s="35">
        <f t="shared" si="17"/>
        <v>0</v>
      </c>
      <c r="AI23" s="33" t="str">
        <f t="shared" si="10"/>
        <v>↑ 0.0</v>
      </c>
      <c r="AL23" s="1" t="s">
        <v>23</v>
      </c>
      <c r="AM23" s="3">
        <v>3.2</v>
      </c>
      <c r="AN23" s="3">
        <f t="shared" si="3"/>
        <v>-1.9000000000000001</v>
      </c>
      <c r="AO23" s="34" t="str">
        <f t="shared" si="4"/>
        <v>↓</v>
      </c>
      <c r="AP23" s="35">
        <f t="shared" si="18"/>
        <v>1.9</v>
      </c>
      <c r="AQ23" s="33" t="str">
        <f t="shared" si="12"/>
        <v>↓ 1.9</v>
      </c>
      <c r="AT23" s="1" t="s">
        <v>23</v>
      </c>
      <c r="AU23" s="3">
        <v>3.8</v>
      </c>
      <c r="AV23" s="3">
        <f t="shared" si="5"/>
        <v>-7.1423385570729803E-2</v>
      </c>
      <c r="AW23" s="34" t="str">
        <f t="shared" si="6"/>
        <v>↓</v>
      </c>
      <c r="AX23" s="35">
        <f t="shared" si="19"/>
        <v>0.1</v>
      </c>
      <c r="AY23" s="33" t="str">
        <f t="shared" si="14"/>
        <v>↓ 0.1</v>
      </c>
      <c r="BB23" s="1" t="s">
        <v>23</v>
      </c>
      <c r="BC23" s="3">
        <v>2.2999999999999998</v>
      </c>
      <c r="BD23" s="3">
        <f t="shared" si="7"/>
        <v>2.2999999999999998</v>
      </c>
      <c r="BE23" s="34" t="str">
        <f t="shared" si="8"/>
        <v>↑</v>
      </c>
      <c r="BF23" s="35">
        <f t="shared" si="20"/>
        <v>2.2999999999999998</v>
      </c>
      <c r="BG23" s="33" t="str">
        <f t="shared" si="16"/>
        <v>↑ 2.3</v>
      </c>
    </row>
    <row r="24" spans="2:59" ht="12.75" customHeight="1">
      <c r="B24" s="108"/>
      <c r="C24" s="205" t="s">
        <v>24</v>
      </c>
      <c r="D24" s="122">
        <v>7.2051937864141147</v>
      </c>
      <c r="E24" s="222">
        <v>2.7630731471212586</v>
      </c>
      <c r="F24" s="280">
        <v>3.4486850937735269</v>
      </c>
      <c r="G24" s="43" t="s">
        <v>114</v>
      </c>
      <c r="H24" s="280">
        <v>2.7</v>
      </c>
      <c r="I24" s="43" t="s">
        <v>92</v>
      </c>
      <c r="J24" s="109">
        <v>2.8</v>
      </c>
      <c r="K24" s="110">
        <v>3</v>
      </c>
      <c r="L24" s="80">
        <v>8.098672161172157</v>
      </c>
      <c r="M24" s="167">
        <v>3.9263590224568699</v>
      </c>
      <c r="N24" s="80">
        <v>2.2590975254730647</v>
      </c>
      <c r="O24" s="43" t="s">
        <v>96</v>
      </c>
      <c r="P24" s="109">
        <v>1.8</v>
      </c>
      <c r="Q24" s="43" t="s">
        <v>121</v>
      </c>
      <c r="R24" s="249">
        <v>1.7</v>
      </c>
      <c r="S24" s="76"/>
      <c r="T24" s="76"/>
      <c r="U24" s="76"/>
      <c r="V24" s="76"/>
      <c r="W24" s="239"/>
      <c r="Y24" s="3">
        <f t="shared" si="0"/>
        <v>-4.4421206392928561</v>
      </c>
      <c r="AB24" s="268"/>
      <c r="AD24" s="1" t="s">
        <v>24</v>
      </c>
      <c r="AE24" s="3">
        <v>2.7889252081874076</v>
      </c>
      <c r="AF24" s="3">
        <f t="shared" si="1"/>
        <v>0.65975988558611931</v>
      </c>
      <c r="AG24" s="34" t="str">
        <f t="shared" si="2"/>
        <v>↑</v>
      </c>
      <c r="AH24" s="35">
        <f t="shared" si="17"/>
        <v>0.7</v>
      </c>
      <c r="AI24" s="33" t="str">
        <f t="shared" si="10"/>
        <v>↑ 0.7</v>
      </c>
      <c r="AL24" s="1" t="s">
        <v>24</v>
      </c>
      <c r="AM24" s="3">
        <v>2.9761984160066692</v>
      </c>
      <c r="AN24" s="3">
        <f t="shared" si="3"/>
        <v>-0.27619841600666906</v>
      </c>
      <c r="AO24" s="34" t="str">
        <f t="shared" si="4"/>
        <v>↓</v>
      </c>
      <c r="AP24" s="35">
        <f t="shared" si="18"/>
        <v>0.3</v>
      </c>
      <c r="AQ24" s="33" t="str">
        <f t="shared" si="12"/>
        <v>↓ 0.3</v>
      </c>
      <c r="AT24" s="1" t="s">
        <v>24</v>
      </c>
      <c r="AU24" s="3">
        <v>2.3660000000000001</v>
      </c>
      <c r="AV24" s="3">
        <f t="shared" si="5"/>
        <v>-0.10690247452693535</v>
      </c>
      <c r="AW24" s="34" t="str">
        <f t="shared" si="6"/>
        <v>↓</v>
      </c>
      <c r="AX24" s="35">
        <f t="shared" si="19"/>
        <v>0.1</v>
      </c>
      <c r="AY24" s="33" t="str">
        <f t="shared" si="14"/>
        <v>↓ 0.1</v>
      </c>
      <c r="BB24" s="1" t="s">
        <v>24</v>
      </c>
      <c r="BC24" s="3">
        <v>2.16</v>
      </c>
      <c r="BD24" s="3">
        <f t="shared" si="7"/>
        <v>-0.3600000000000001</v>
      </c>
      <c r="BE24" s="34" t="str">
        <f t="shared" si="8"/>
        <v>↓</v>
      </c>
      <c r="BF24" s="35">
        <f t="shared" si="20"/>
        <v>0.4</v>
      </c>
      <c r="BG24" s="33" t="str">
        <f t="shared" si="16"/>
        <v>↓ 0.4</v>
      </c>
    </row>
    <row r="25" spans="2:59" ht="12.75" customHeight="1">
      <c r="B25" s="108"/>
      <c r="C25" s="205" t="s">
        <v>25</v>
      </c>
      <c r="D25" s="122">
        <v>4.2658149915345538</v>
      </c>
      <c r="E25" s="222">
        <v>6.7971627436652566</v>
      </c>
      <c r="F25" s="280">
        <v>5.9001188731927128</v>
      </c>
      <c r="G25" s="43" t="s">
        <v>151</v>
      </c>
      <c r="H25" s="280">
        <v>3.9</v>
      </c>
      <c r="I25" s="43" t="s">
        <v>104</v>
      </c>
      <c r="J25" s="109">
        <v>3.9</v>
      </c>
      <c r="K25" s="110">
        <v>3.5</v>
      </c>
      <c r="L25" s="80">
        <v>6.1302443540293874</v>
      </c>
      <c r="M25" s="167">
        <v>5.5635779890487704</v>
      </c>
      <c r="N25" s="80">
        <v>2.4414462583238952</v>
      </c>
      <c r="O25" s="43" t="s">
        <v>99</v>
      </c>
      <c r="P25" s="109">
        <v>2.1</v>
      </c>
      <c r="Q25" s="43" t="s">
        <v>93</v>
      </c>
      <c r="R25" s="249">
        <v>2</v>
      </c>
      <c r="S25" s="76"/>
      <c r="T25" s="76"/>
      <c r="U25" s="76"/>
      <c r="V25" s="76"/>
      <c r="W25" s="239"/>
      <c r="Y25" s="3">
        <f t="shared" si="0"/>
        <v>2.5313477521307028</v>
      </c>
      <c r="AB25" s="268"/>
      <c r="AD25" s="1" t="s">
        <v>25</v>
      </c>
      <c r="AE25" s="3">
        <v>4.2</v>
      </c>
      <c r="AF25" s="3">
        <f t="shared" si="1"/>
        <v>1.7001188731927126</v>
      </c>
      <c r="AG25" s="34" t="str">
        <f t="shared" si="2"/>
        <v>↑</v>
      </c>
      <c r="AH25" s="35">
        <f t="shared" si="17"/>
        <v>1.7</v>
      </c>
      <c r="AI25" s="33" t="str">
        <f t="shared" si="10"/>
        <v>↑ 1.7</v>
      </c>
      <c r="AL25" s="1" t="s">
        <v>25</v>
      </c>
      <c r="AM25" s="3">
        <v>3.6</v>
      </c>
      <c r="AN25" s="3">
        <f t="shared" si="3"/>
        <v>0.29999999999999982</v>
      </c>
      <c r="AO25" s="34" t="str">
        <f t="shared" si="4"/>
        <v>↑</v>
      </c>
      <c r="AP25" s="35">
        <f t="shared" si="18"/>
        <v>0.3</v>
      </c>
      <c r="AQ25" s="33" t="str">
        <f t="shared" si="12"/>
        <v>↑ 0.3</v>
      </c>
      <c r="AT25" s="1" t="s">
        <v>25</v>
      </c>
      <c r="AU25" s="3">
        <v>2.9766291885826579</v>
      </c>
      <c r="AV25" s="3">
        <f t="shared" si="5"/>
        <v>-0.53518293025876273</v>
      </c>
      <c r="AW25" s="34" t="str">
        <f t="shared" si="6"/>
        <v>↓</v>
      </c>
      <c r="AX25" s="35">
        <f t="shared" si="19"/>
        <v>0.5</v>
      </c>
      <c r="AY25" s="33" t="str">
        <f t="shared" si="14"/>
        <v>↓ 0.5</v>
      </c>
      <c r="BB25" s="1" t="s">
        <v>25</v>
      </c>
      <c r="BC25" s="3">
        <v>2.3452980941569779</v>
      </c>
      <c r="BD25" s="3">
        <f t="shared" si="7"/>
        <v>-0.24529809415697779</v>
      </c>
      <c r="BE25" s="34" t="str">
        <f t="shared" si="8"/>
        <v>↓</v>
      </c>
      <c r="BF25" s="35">
        <f t="shared" si="20"/>
        <v>0.2</v>
      </c>
      <c r="BG25" s="33" t="str">
        <f t="shared" si="16"/>
        <v>↓ 0.2</v>
      </c>
    </row>
    <row r="26" spans="2:59" ht="12.75" customHeight="1">
      <c r="B26" s="209"/>
      <c r="C26" s="208" t="s">
        <v>38</v>
      </c>
      <c r="D26" s="77">
        <v>7.2438651914180054</v>
      </c>
      <c r="E26" s="223">
        <v>3.2966630252306146</v>
      </c>
      <c r="F26" s="281">
        <v>3.9268488406470419</v>
      </c>
      <c r="G26" s="44" t="s">
        <v>123</v>
      </c>
      <c r="H26" s="281">
        <v>2.8</v>
      </c>
      <c r="I26" s="44" t="s">
        <v>92</v>
      </c>
      <c r="J26" s="161">
        <v>2.6</v>
      </c>
      <c r="K26" s="111">
        <v>2.8</v>
      </c>
      <c r="L26" s="141">
        <v>10.670184280989139</v>
      </c>
      <c r="M26" s="168">
        <v>8.3932853717026372</v>
      </c>
      <c r="N26" s="141">
        <v>4.0170951393083127</v>
      </c>
      <c r="O26" s="44" t="s">
        <v>104</v>
      </c>
      <c r="P26" s="161">
        <v>4.2</v>
      </c>
      <c r="Q26" s="44" t="s">
        <v>102</v>
      </c>
      <c r="R26" s="251">
        <v>2.8</v>
      </c>
      <c r="S26" s="79"/>
      <c r="T26" s="79"/>
      <c r="U26" s="79"/>
      <c r="V26" s="79"/>
      <c r="W26" s="240"/>
      <c r="Y26" s="3">
        <f t="shared" si="0"/>
        <v>-3.9472021661873908</v>
      </c>
      <c r="AB26" s="268"/>
      <c r="AD26" s="1" t="s">
        <v>38</v>
      </c>
      <c r="AE26" s="3">
        <v>3.3</v>
      </c>
      <c r="AF26" s="3">
        <f t="shared" si="1"/>
        <v>0.62684884064704205</v>
      </c>
      <c r="AG26" s="34" t="str">
        <f t="shared" si="2"/>
        <v>↑</v>
      </c>
      <c r="AH26" s="35">
        <f t="shared" si="17"/>
        <v>0.6</v>
      </c>
      <c r="AI26" s="33" t="str">
        <f t="shared" si="10"/>
        <v>↑ 0.6</v>
      </c>
      <c r="AL26" s="1" t="s">
        <v>38</v>
      </c>
      <c r="AM26" s="3">
        <v>3.1</v>
      </c>
      <c r="AN26" s="3">
        <f t="shared" si="3"/>
        <v>-0.30000000000000027</v>
      </c>
      <c r="AO26" s="34" t="str">
        <f t="shared" si="4"/>
        <v>↓</v>
      </c>
      <c r="AP26" s="35">
        <f t="shared" si="18"/>
        <v>0.3</v>
      </c>
      <c r="AQ26" s="33" t="str">
        <f t="shared" si="12"/>
        <v>↓ 0.3</v>
      </c>
      <c r="AT26" s="1" t="s">
        <v>38</v>
      </c>
      <c r="AU26" s="3">
        <v>3.7</v>
      </c>
      <c r="AV26" s="3">
        <f t="shared" si="5"/>
        <v>0.31709513930831257</v>
      </c>
      <c r="AW26" s="34" t="str">
        <f t="shared" si="6"/>
        <v>↑</v>
      </c>
      <c r="AX26" s="35">
        <f t="shared" si="19"/>
        <v>0.3</v>
      </c>
      <c r="AY26" s="33" t="str">
        <f t="shared" si="14"/>
        <v>↑ 0.3</v>
      </c>
      <c r="BB26" s="1" t="s">
        <v>38</v>
      </c>
      <c r="BC26" s="3">
        <v>2.6</v>
      </c>
      <c r="BD26" s="3">
        <f t="shared" si="7"/>
        <v>1.6</v>
      </c>
      <c r="BE26" s="34" t="str">
        <f t="shared" si="8"/>
        <v>↑</v>
      </c>
      <c r="BF26" s="35">
        <f t="shared" si="20"/>
        <v>1.6</v>
      </c>
      <c r="BG26" s="33" t="str">
        <f t="shared" si="16"/>
        <v>↑ 1.6</v>
      </c>
    </row>
    <row r="27" spans="2:59" ht="12.75" customHeight="1">
      <c r="B27" s="204" t="s">
        <v>26</v>
      </c>
      <c r="C27" s="205"/>
      <c r="D27" s="122"/>
      <c r="E27" s="222"/>
      <c r="F27" s="109"/>
      <c r="G27" s="197"/>
      <c r="H27" s="109"/>
      <c r="I27" s="233"/>
      <c r="J27" s="109"/>
      <c r="K27" s="110"/>
      <c r="L27" s="80"/>
      <c r="M27" s="167"/>
      <c r="N27" s="80"/>
      <c r="O27" s="167"/>
      <c r="P27" s="80"/>
      <c r="Q27" s="167"/>
      <c r="R27" s="253"/>
      <c r="S27" s="76"/>
      <c r="T27" s="76"/>
      <c r="U27" s="76"/>
      <c r="V27" s="76"/>
      <c r="W27" s="239"/>
      <c r="Y27" s="3"/>
      <c r="AB27" s="4"/>
      <c r="AC27" s="1" t="s">
        <v>26</v>
      </c>
      <c r="AE27" s="3"/>
      <c r="AG27" s="34"/>
      <c r="AK27" s="1" t="s">
        <v>26</v>
      </c>
      <c r="AM27" s="3"/>
      <c r="AO27" s="34"/>
      <c r="AS27" s="1" t="s">
        <v>26</v>
      </c>
      <c r="AU27" s="3"/>
      <c r="AW27" s="34"/>
      <c r="BA27" s="1" t="s">
        <v>26</v>
      </c>
      <c r="BC27" s="3"/>
      <c r="BE27" s="34"/>
    </row>
    <row r="28" spans="2:59" ht="12.75" customHeight="1">
      <c r="B28" s="108"/>
      <c r="C28" s="205" t="s">
        <v>27</v>
      </c>
      <c r="D28" s="80">
        <v>4.8390851579892997</v>
      </c>
      <c r="E28" s="224">
        <v>0.39708236292505283</v>
      </c>
      <c r="F28" s="109">
        <v>1.1006678599307742</v>
      </c>
      <c r="G28" s="43" t="s">
        <v>95</v>
      </c>
      <c r="H28" s="109">
        <v>1</v>
      </c>
      <c r="I28" s="43" t="s">
        <v>99</v>
      </c>
      <c r="J28" s="258">
        <v>1.25</v>
      </c>
      <c r="K28" s="110">
        <v>1.4</v>
      </c>
      <c r="L28" s="80">
        <v>9.0535594233211398</v>
      </c>
      <c r="M28" s="167">
        <v>7.3018699910952627</v>
      </c>
      <c r="N28" s="80">
        <v>2.5406958187041147</v>
      </c>
      <c r="O28" s="43" t="s">
        <v>96</v>
      </c>
      <c r="P28" s="109">
        <v>3.3</v>
      </c>
      <c r="Q28" s="43" t="s">
        <v>115</v>
      </c>
      <c r="R28" s="249">
        <v>2.7</v>
      </c>
      <c r="S28" s="146">
        <v>3.5</v>
      </c>
      <c r="T28" s="76">
        <v>5.25</v>
      </c>
      <c r="U28" s="76">
        <v>4.75</v>
      </c>
      <c r="V28" s="146">
        <v>4</v>
      </c>
      <c r="W28" s="146">
        <v>3.5</v>
      </c>
      <c r="Y28" s="3">
        <f>E28-D28</f>
        <v>-4.4420027950642469</v>
      </c>
      <c r="Z28" s="265"/>
      <c r="AA28" s="265"/>
      <c r="AB28" s="266"/>
      <c r="AC28" s="14"/>
      <c r="AD28" s="270" t="s">
        <v>27</v>
      </c>
      <c r="AE28" s="271">
        <v>1</v>
      </c>
      <c r="AF28" s="3">
        <f>F28-AE28</f>
        <v>0.10066785993077421</v>
      </c>
      <c r="AG28" s="34" t="str">
        <f>IF(AF28=0,"-",IF(AF28&lt;0,AD$58,AC$58))</f>
        <v>↑</v>
      </c>
      <c r="AH28" s="35">
        <f>IF(AF28=0," ",ROUND(ABS(AF28),1))</f>
        <v>0.1</v>
      </c>
      <c r="AI28" s="33" t="str">
        <f t="shared" si="10"/>
        <v>↑ 0.1</v>
      </c>
      <c r="AK28" s="14"/>
      <c r="AL28" s="270" t="s">
        <v>27</v>
      </c>
      <c r="AM28" s="271">
        <v>1.5</v>
      </c>
      <c r="AN28" s="3">
        <f>H28-AM28</f>
        <v>-0.5</v>
      </c>
      <c r="AO28" s="34" t="str">
        <f>IF(AN28=0,"-",IF(AN28&lt;0,AL$58,AK$58))</f>
        <v>↓</v>
      </c>
      <c r="AP28" s="35">
        <f>IF(AN28=0," ",ROUND(ABS(AN28),1))</f>
        <v>0.5</v>
      </c>
      <c r="AQ28" s="33" t="str">
        <f t="shared" ref="AQ28:AQ32" si="21">_xlfn.CONCAT(AO28," ",TEXT(AP28,"0.0"))</f>
        <v>↓ 0.5</v>
      </c>
      <c r="AS28" s="14"/>
      <c r="AT28" s="270" t="s">
        <v>27</v>
      </c>
      <c r="AU28" s="271">
        <v>2.6</v>
      </c>
      <c r="AV28" s="3">
        <f>N28-AU28</f>
        <v>-5.9304181295885439E-2</v>
      </c>
      <c r="AW28" s="34" t="str">
        <f>IF(AV28=0,"-",IF(AV28&lt;0,AT$58,AS$58))</f>
        <v>↓</v>
      </c>
      <c r="AX28" s="35">
        <f>IF(AV28=0," ",ROUND(ABS(AV28),1))</f>
        <v>0.1</v>
      </c>
      <c r="AY28" s="33" t="str">
        <f t="shared" si="14"/>
        <v>↓ 0.1</v>
      </c>
      <c r="BA28" s="14"/>
      <c r="BB28" s="270" t="s">
        <v>27</v>
      </c>
      <c r="BC28" s="271">
        <v>2.8</v>
      </c>
      <c r="BD28" s="3">
        <f>P28-BC28</f>
        <v>0.5</v>
      </c>
      <c r="BE28" s="34" t="str">
        <f>IF(BD28=0,"-",IF(BD28&lt;0,BB$58,BA$58))</f>
        <v>↑</v>
      </c>
      <c r="BF28" s="35">
        <f>IF(BD28=0," ",ROUND(ABS(BD28),1))</f>
        <v>0.5</v>
      </c>
      <c r="BG28" s="33" t="str">
        <f t="shared" ref="BG28:BG32" si="22">_xlfn.CONCAT(BE28," ",TEXT(BF28,"0.0"))</f>
        <v>↑ 0.5</v>
      </c>
    </row>
    <row r="29" spans="2:59" ht="12.75" customHeight="1">
      <c r="B29" s="108"/>
      <c r="C29" s="205" t="s">
        <v>28</v>
      </c>
      <c r="D29" s="80">
        <v>3.122954385742267</v>
      </c>
      <c r="E29" s="224">
        <v>0.7333660326835546</v>
      </c>
      <c r="F29" s="109">
        <v>1.3550716319100333</v>
      </c>
      <c r="G29" s="43" t="s">
        <v>108</v>
      </c>
      <c r="H29" s="109">
        <v>0.9</v>
      </c>
      <c r="I29" s="43" t="s">
        <v>99</v>
      </c>
      <c r="J29" s="109">
        <v>1.8</v>
      </c>
      <c r="K29" s="110">
        <v>1.5</v>
      </c>
      <c r="L29" s="80">
        <v>2.83502798644454</v>
      </c>
      <c r="M29" s="167">
        <v>2.1354008801637905</v>
      </c>
      <c r="N29" s="80">
        <v>1.0623404197659776</v>
      </c>
      <c r="O29" s="43" t="s">
        <v>99</v>
      </c>
      <c r="P29" s="109">
        <v>0.3</v>
      </c>
      <c r="Q29" s="43" t="s">
        <v>106</v>
      </c>
      <c r="R29" s="249">
        <v>0.6</v>
      </c>
      <c r="S29" s="146">
        <v>1</v>
      </c>
      <c r="T29" s="76">
        <v>1.75</v>
      </c>
      <c r="U29" s="146">
        <v>0.5</v>
      </c>
      <c r="V29" s="76">
        <v>-0.25</v>
      </c>
      <c r="W29" s="76">
        <v>-0.25</v>
      </c>
      <c r="Y29" s="3">
        <f>E29-D29</f>
        <v>-2.3895883530587123</v>
      </c>
      <c r="Z29" s="52"/>
      <c r="AA29" s="52"/>
      <c r="AB29" s="82"/>
      <c r="AD29" s="1" t="s">
        <v>28</v>
      </c>
      <c r="AE29" s="3">
        <v>1</v>
      </c>
      <c r="AF29" s="3">
        <f>F29-AE29</f>
        <v>0.35507163191003333</v>
      </c>
      <c r="AG29" s="34" t="str">
        <f>IF(AF29=0,"-",IF(AF29&lt;0,AD$58,AC$58))</f>
        <v>↑</v>
      </c>
      <c r="AH29" s="35">
        <f>IF(AF29=0," ",ROUND(ABS(AF29),1))</f>
        <v>0.4</v>
      </c>
      <c r="AI29" s="33" t="str">
        <f t="shared" si="10"/>
        <v>↑ 0.4</v>
      </c>
      <c r="AL29" s="1" t="s">
        <v>28</v>
      </c>
      <c r="AM29" s="3">
        <v>1.4</v>
      </c>
      <c r="AN29" s="3">
        <f>H29-AM29</f>
        <v>-0.49999999999999989</v>
      </c>
      <c r="AO29" s="34" t="str">
        <f>IF(AN29=0,"-",IF(AN29&lt;0,AL$58,AK$58))</f>
        <v>↓</v>
      </c>
      <c r="AP29" s="35">
        <f>IF(AN29=0," ",ROUND(ABS(AN29),1))</f>
        <v>0.5</v>
      </c>
      <c r="AQ29" s="33" t="str">
        <f t="shared" si="21"/>
        <v>↓ 0.5</v>
      </c>
      <c r="AT29" s="1" t="s">
        <v>28</v>
      </c>
      <c r="AU29" s="3">
        <v>1.6</v>
      </c>
      <c r="AV29" s="3">
        <f>N29-AU29</f>
        <v>-0.53765958023402249</v>
      </c>
      <c r="AW29" s="34" t="str">
        <f>IF(AV29=0,"-",IF(AV29&lt;0,AT$58,AS$58))</f>
        <v>↓</v>
      </c>
      <c r="AX29" s="35">
        <f>IF(AV29=0," ",ROUND(ABS(AV29),1))</f>
        <v>0.5</v>
      </c>
      <c r="AY29" s="33" t="str">
        <f t="shared" si="14"/>
        <v>↓ 0.5</v>
      </c>
      <c r="BB29" s="1" t="s">
        <v>28</v>
      </c>
      <c r="BC29" s="3">
        <v>2</v>
      </c>
      <c r="BD29" s="3">
        <f>P29-BC29</f>
        <v>-1.7</v>
      </c>
      <c r="BE29" s="34" t="str">
        <f>IF(BD29=0,"-",IF(BD29&lt;0,BB$58,BA$58))</f>
        <v>↓</v>
      </c>
      <c r="BF29" s="35">
        <f>IF(BD29=0," ",ROUND(ABS(BD29),1))</f>
        <v>1.7</v>
      </c>
      <c r="BG29" s="33" t="str">
        <f t="shared" si="22"/>
        <v>↓ 1.7</v>
      </c>
    </row>
    <row r="30" spans="2:59" ht="12.75" customHeight="1">
      <c r="B30" s="108"/>
      <c r="C30" s="205" t="s">
        <v>29</v>
      </c>
      <c r="D30" s="80">
        <v>1.3116576736260088</v>
      </c>
      <c r="E30" s="224">
        <v>2.6837090739707997E-2</v>
      </c>
      <c r="F30" s="220">
        <v>0.98226023028419596</v>
      </c>
      <c r="G30" s="43" t="s">
        <v>123</v>
      </c>
      <c r="H30" s="109">
        <v>1.8</v>
      </c>
      <c r="I30" s="43" t="s">
        <v>93</v>
      </c>
      <c r="J30" s="109">
        <v>2.4</v>
      </c>
      <c r="K30" s="110">
        <v>1.8</v>
      </c>
      <c r="L30" s="80">
        <v>8.3692909886918265</v>
      </c>
      <c r="M30" s="167">
        <v>8.5486248974891037</v>
      </c>
      <c r="N30" s="80">
        <v>2.8358165822403443</v>
      </c>
      <c r="O30" s="43" t="s">
        <v>93</v>
      </c>
      <c r="P30" s="109">
        <v>2.5</v>
      </c>
      <c r="Q30" s="43" t="s">
        <v>119</v>
      </c>
      <c r="R30" s="249">
        <v>1.8</v>
      </c>
      <c r="S30" s="147">
        <v>2.5</v>
      </c>
      <c r="T30" s="147">
        <v>4</v>
      </c>
      <c r="U30" s="147">
        <v>2.5</v>
      </c>
      <c r="V30" s="76">
        <v>1.75</v>
      </c>
      <c r="W30" s="76">
        <v>1.75</v>
      </c>
      <c r="Y30" s="3">
        <f>E30-D30</f>
        <v>-1.2848205828863009</v>
      </c>
      <c r="Z30" s="5"/>
      <c r="AA30" s="5"/>
      <c r="AD30" s="1" t="s">
        <v>29</v>
      </c>
      <c r="AE30" s="3">
        <v>0.4</v>
      </c>
      <c r="AF30" s="3">
        <f>F30-AE30</f>
        <v>0.58226023028419593</v>
      </c>
      <c r="AG30" s="34" t="str">
        <f>IF(AF30=0,"-",IF(AF30&lt;0,AD$58,AC$58))</f>
        <v>↑</v>
      </c>
      <c r="AH30" s="35">
        <f>IF(AF30=0," ",ROUND(ABS(AF30),1))</f>
        <v>0.6</v>
      </c>
      <c r="AI30" s="33" t="str">
        <f t="shared" si="10"/>
        <v>↑ 0.6</v>
      </c>
      <c r="AL30" s="1" t="s">
        <v>29</v>
      </c>
      <c r="AM30" s="3">
        <v>2</v>
      </c>
      <c r="AN30" s="3">
        <f>H30-AM30</f>
        <v>-0.19999999999999996</v>
      </c>
      <c r="AO30" s="34" t="str">
        <f>IF(AN30=0,"-",IF(AN30&lt;0,AL$58,AK$58))</f>
        <v>↓</v>
      </c>
      <c r="AP30" s="35">
        <f>IF(AN30=0," ",ROUND(ABS(AN30),1))</f>
        <v>0.2</v>
      </c>
      <c r="AQ30" s="33" t="str">
        <f t="shared" si="21"/>
        <v>↓ 0.2</v>
      </c>
      <c r="AT30" s="1" t="s">
        <v>29</v>
      </c>
      <c r="AU30" s="3">
        <v>3</v>
      </c>
      <c r="AV30" s="3">
        <f>N30-AU30</f>
        <v>-0.16418341775965573</v>
      </c>
      <c r="AW30" s="34" t="str">
        <f>IF(AV30=0,"-",IF(AV30&lt;0,AT$58,AS$58))</f>
        <v>↓</v>
      </c>
      <c r="AX30" s="35">
        <f>IF(AV30=0," ",ROUND(ABS(AV30),1))</f>
        <v>0.2</v>
      </c>
      <c r="AY30" s="33" t="str">
        <f t="shared" si="14"/>
        <v>↓ 0.2</v>
      </c>
      <c r="BB30" s="1" t="s">
        <v>29</v>
      </c>
      <c r="BC30" s="3">
        <v>1.5</v>
      </c>
      <c r="BD30" s="3">
        <f>P30-BC30</f>
        <v>1</v>
      </c>
      <c r="BE30" s="34" t="str">
        <f>IF(BD30=0,"-",IF(BD30&lt;0,BB$58,BA$58))</f>
        <v>↑</v>
      </c>
      <c r="BF30" s="35">
        <f>IF(BD30=0," ",ROUND(ABS(BD30),1))</f>
        <v>1</v>
      </c>
      <c r="BG30" s="33" t="str">
        <f t="shared" si="22"/>
        <v>↑ 1.0</v>
      </c>
    </row>
    <row r="31" spans="2:59" ht="12.75" customHeight="1">
      <c r="B31" s="108"/>
      <c r="C31" s="205" t="s">
        <v>30</v>
      </c>
      <c r="D31" s="80">
        <v>3.2495738485585774</v>
      </c>
      <c r="E31" s="224">
        <v>0.17824889734637434</v>
      </c>
      <c r="F31" s="109">
        <v>2.108267210506273</v>
      </c>
      <c r="G31" s="43" t="s">
        <v>103</v>
      </c>
      <c r="H31" s="109">
        <v>2</v>
      </c>
      <c r="I31" s="43" t="s">
        <v>98</v>
      </c>
      <c r="J31" s="109">
        <v>1.3</v>
      </c>
      <c r="K31" s="110">
        <v>1.7</v>
      </c>
      <c r="L31" s="80">
        <v>5.7641231785227411</v>
      </c>
      <c r="M31" s="167">
        <v>5.5178498710465513</v>
      </c>
      <c r="N31" s="80">
        <v>3.1453013443107904</v>
      </c>
      <c r="O31" s="43" t="s">
        <v>92</v>
      </c>
      <c r="P31" s="109">
        <v>3.1</v>
      </c>
      <c r="Q31" s="43" t="s">
        <v>115</v>
      </c>
      <c r="R31" s="249">
        <v>2.8</v>
      </c>
      <c r="S31" s="81">
        <v>2.75</v>
      </c>
      <c r="T31" s="147">
        <v>4.5</v>
      </c>
      <c r="U31" s="147">
        <v>4.5</v>
      </c>
      <c r="V31" s="146">
        <v>4</v>
      </c>
      <c r="W31" s="146">
        <v>3.5</v>
      </c>
      <c r="Y31" s="3">
        <f>E31-D31</f>
        <v>-3.0713249512122029</v>
      </c>
      <c r="Z31" s="5"/>
      <c r="AA31" s="5"/>
      <c r="AB31" s="5"/>
      <c r="AD31" s="1" t="s">
        <v>30</v>
      </c>
      <c r="AE31" s="3">
        <v>1.2</v>
      </c>
      <c r="AF31" s="3">
        <f>F31-AE31</f>
        <v>0.90826721050627302</v>
      </c>
      <c r="AG31" s="34" t="str">
        <f>IF(AF31=0,"-",IF(AF31&lt;0,AD$58,AC$58))</f>
        <v>↑</v>
      </c>
      <c r="AH31" s="35">
        <f>IF(AF31=0," ",ROUND(ABS(AF31),1))</f>
        <v>0.9</v>
      </c>
      <c r="AI31" s="33" t="str">
        <f t="shared" si="10"/>
        <v>↑ 0.9</v>
      </c>
      <c r="AL31" s="1" t="s">
        <v>30</v>
      </c>
      <c r="AM31" s="3">
        <v>2</v>
      </c>
      <c r="AN31" s="3">
        <f>H31-AM31</f>
        <v>0</v>
      </c>
      <c r="AO31" s="34" t="str">
        <f>IF(AN31=0,"-",IF(AN31&lt;0,AL$58,AK$58))</f>
        <v>-</v>
      </c>
      <c r="AP31" s="35" t="str">
        <f>IF(AN31=0," ",ROUND(ABS(AN31),1))</f>
        <v xml:space="preserve"> </v>
      </c>
      <c r="AQ31" s="33" t="str">
        <f t="shared" si="21"/>
        <v xml:space="preserve">-  </v>
      </c>
      <c r="AT31" s="1" t="s">
        <v>30</v>
      </c>
      <c r="AU31" s="3">
        <v>3.4</v>
      </c>
      <c r="AV31" s="3">
        <f>N31-AU31</f>
        <v>-0.25469865568920946</v>
      </c>
      <c r="AW31" s="34" t="str">
        <f>IF(AV31=0,"-",IF(AV31&lt;0,AT$58,AS$58))</f>
        <v>↓</v>
      </c>
      <c r="AX31" s="35">
        <f>IF(AV31=0," ",ROUND(ABS(AV31),1))</f>
        <v>0.3</v>
      </c>
      <c r="AY31" s="33" t="str">
        <f t="shared" si="14"/>
        <v>↓ 0.3</v>
      </c>
      <c r="BB31" s="1" t="s">
        <v>30</v>
      </c>
      <c r="BC31" s="3">
        <v>2.6</v>
      </c>
      <c r="BD31" s="3">
        <f>P31-BC31</f>
        <v>0.5</v>
      </c>
      <c r="BE31" s="34" t="str">
        <f>IF(BD31=0,"-",IF(BD31&lt;0,BB$58,BA$58))</f>
        <v>↑</v>
      </c>
      <c r="BF31" s="35">
        <f>IF(BD31=0," ",ROUND(ABS(BD31),1))</f>
        <v>0.5</v>
      </c>
      <c r="BG31" s="33" t="str">
        <f t="shared" si="22"/>
        <v>↑ 0.5</v>
      </c>
    </row>
    <row r="32" spans="2:59" ht="12.75" customHeight="1">
      <c r="B32" s="108"/>
      <c r="C32" s="205" t="s">
        <v>31</v>
      </c>
      <c r="D32" s="141">
        <v>1.5401741758931953</v>
      </c>
      <c r="E32" s="225">
        <v>2.4951410083798122</v>
      </c>
      <c r="F32" s="161">
        <v>3.6762189365006539</v>
      </c>
      <c r="G32" s="44" t="s">
        <v>102</v>
      </c>
      <c r="H32" s="161">
        <v>3.2</v>
      </c>
      <c r="I32" s="44" t="s">
        <v>152</v>
      </c>
      <c r="J32" s="161">
        <v>2</v>
      </c>
      <c r="K32" s="111">
        <v>1.5</v>
      </c>
      <c r="L32" s="141">
        <v>7.6965669988925667</v>
      </c>
      <c r="M32" s="168">
        <v>3.3051781123760557</v>
      </c>
      <c r="N32" s="141">
        <v>1.3722004976893005</v>
      </c>
      <c r="O32" s="44" t="s">
        <v>109</v>
      </c>
      <c r="P32" s="161">
        <v>1.7</v>
      </c>
      <c r="Q32" s="44" t="s">
        <v>93</v>
      </c>
      <c r="R32" s="251">
        <v>1.5</v>
      </c>
      <c r="S32" s="78">
        <v>1.75</v>
      </c>
      <c r="T32" s="149">
        <v>3.6</v>
      </c>
      <c r="U32" s="149">
        <v>2.6</v>
      </c>
      <c r="V32" s="79">
        <v>1.35</v>
      </c>
      <c r="W32" s="79">
        <v>1.35</v>
      </c>
      <c r="Y32" s="3">
        <f>E32-D32</f>
        <v>0.95496683248661696</v>
      </c>
      <c r="Z32" s="5"/>
      <c r="AA32" s="5"/>
      <c r="AB32" s="5"/>
      <c r="AD32" s="1" t="s">
        <v>31</v>
      </c>
      <c r="AE32" s="3">
        <v>2.1</v>
      </c>
      <c r="AF32" s="3">
        <f>F32-AE32</f>
        <v>1.5762189365006538</v>
      </c>
      <c r="AG32" s="34" t="str">
        <f>IF(AF32=0,"-",IF(AF32&lt;0,AD$58,AC$58))</f>
        <v>↑</v>
      </c>
      <c r="AH32" s="35">
        <f>IF(AF32=0," ",ROUND(ABS(AF32),1))</f>
        <v>1.6</v>
      </c>
      <c r="AI32" s="33" t="str">
        <f t="shared" si="10"/>
        <v>↑ 1.6</v>
      </c>
      <c r="AL32" s="1" t="s">
        <v>31</v>
      </c>
      <c r="AM32" s="3">
        <v>1.9</v>
      </c>
      <c r="AN32" s="3">
        <f>H32-AM32</f>
        <v>1.3000000000000003</v>
      </c>
      <c r="AO32" s="34" t="str">
        <f>IF(AN32=0,"-",IF(AN32&lt;0,AL$58,AK$58))</f>
        <v>↑</v>
      </c>
      <c r="AP32" s="35">
        <f>IF(AN32=0," ",ROUND(ABS(AN32),1))</f>
        <v>1.3</v>
      </c>
      <c r="AQ32" s="33" t="str">
        <f t="shared" si="21"/>
        <v>↑ 1.3</v>
      </c>
      <c r="AT32" s="1" t="s">
        <v>31</v>
      </c>
      <c r="AU32" s="3">
        <v>2</v>
      </c>
      <c r="AV32" s="3">
        <f>N32-AU32</f>
        <v>-0.62779950231069948</v>
      </c>
      <c r="AW32" s="34" t="str">
        <f>IF(AV32=0,"-",IF(AV32&lt;0,AT$58,AS$58))</f>
        <v>↓</v>
      </c>
      <c r="AX32" s="35">
        <f>IF(AV32=0," ",ROUND(ABS(AV32),1))</f>
        <v>0.6</v>
      </c>
      <c r="AY32" s="33" t="str">
        <f t="shared" si="14"/>
        <v>↓ 0.6</v>
      </c>
      <c r="BB32" s="1" t="s">
        <v>31</v>
      </c>
      <c r="BC32" s="3">
        <v>1.9</v>
      </c>
      <c r="BD32" s="3">
        <f>P32-BC32</f>
        <v>-0.19999999999999996</v>
      </c>
      <c r="BE32" s="34" t="str">
        <f>IF(BD32=0,"-",IF(BD32&lt;0,BB$58,BA$58))</f>
        <v>↓</v>
      </c>
      <c r="BF32" s="35">
        <f>IF(BD32=0," ",ROUND(ABS(BD32),1))</f>
        <v>0.2</v>
      </c>
      <c r="BG32" s="33" t="str">
        <f t="shared" si="22"/>
        <v>↓ 0.2</v>
      </c>
    </row>
    <row r="33" spans="2:59" ht="12.75" customHeight="1">
      <c r="B33" s="206" t="s">
        <v>32</v>
      </c>
      <c r="C33" s="207"/>
      <c r="D33" s="80"/>
      <c r="E33" s="224"/>
      <c r="F33" s="109"/>
      <c r="G33" s="197"/>
      <c r="H33" s="109"/>
      <c r="I33" s="233"/>
      <c r="J33" s="109"/>
      <c r="K33" s="110"/>
      <c r="L33" s="80"/>
      <c r="M33" s="167"/>
      <c r="N33" s="80"/>
      <c r="O33" s="167"/>
      <c r="P33" s="80"/>
      <c r="Q33" s="167"/>
      <c r="R33" s="253"/>
      <c r="S33" s="81"/>
      <c r="T33" s="81"/>
      <c r="U33" s="81"/>
      <c r="V33" s="81"/>
      <c r="W33" s="81"/>
      <c r="Y33" s="3"/>
      <c r="Z33" s="12"/>
      <c r="AA33" s="12"/>
      <c r="AB33" s="9"/>
      <c r="AC33" s="1" t="s">
        <v>144</v>
      </c>
      <c r="AE33" s="3"/>
      <c r="AG33" s="34"/>
      <c r="AK33" s="1" t="s">
        <v>144</v>
      </c>
      <c r="AM33" s="3"/>
      <c r="AO33" s="34"/>
      <c r="AS33" s="1" t="s">
        <v>144</v>
      </c>
      <c r="AU33" s="3"/>
      <c r="AW33" s="34"/>
      <c r="BA33" s="1" t="s">
        <v>144</v>
      </c>
      <c r="BC33" s="3"/>
      <c r="BE33" s="34"/>
    </row>
    <row r="34" spans="2:59" ht="12.75" customHeight="1">
      <c r="B34" s="108"/>
      <c r="C34" s="205" t="s">
        <v>33</v>
      </c>
      <c r="D34" s="80">
        <v>5.5233292297814884</v>
      </c>
      <c r="E34" s="224">
        <v>0.13964870299010521</v>
      </c>
      <c r="F34" s="109">
        <v>2.872058981545242</v>
      </c>
      <c r="G34" s="43" t="s">
        <v>108</v>
      </c>
      <c r="H34" s="109">
        <v>3.1</v>
      </c>
      <c r="I34" s="43" t="s">
        <v>98</v>
      </c>
      <c r="J34" s="109">
        <v>2.8</v>
      </c>
      <c r="K34" s="110">
        <v>3</v>
      </c>
      <c r="L34" s="80">
        <v>14.423242221076157</v>
      </c>
      <c r="M34" s="167">
        <v>11.407001201923066</v>
      </c>
      <c r="N34" s="80">
        <v>3.7996021712012462</v>
      </c>
      <c r="O34" s="43" t="s">
        <v>92</v>
      </c>
      <c r="P34" s="109">
        <v>3.7</v>
      </c>
      <c r="Q34" s="43" t="s">
        <v>149</v>
      </c>
      <c r="R34" s="249">
        <v>3.5</v>
      </c>
      <c r="S34" s="83">
        <v>6.75</v>
      </c>
      <c r="T34" s="83">
        <v>5.75</v>
      </c>
      <c r="U34" s="83">
        <v>5.75</v>
      </c>
      <c r="V34" s="83">
        <v>4.75</v>
      </c>
      <c r="W34" s="83">
        <v>3.75</v>
      </c>
      <c r="Y34" s="3">
        <f>E34-D34</f>
        <v>-5.383680526791383</v>
      </c>
      <c r="Z34" s="5"/>
      <c r="AA34" s="5"/>
      <c r="AB34" s="5"/>
      <c r="AD34" s="1" t="s">
        <v>33</v>
      </c>
      <c r="AE34" s="3">
        <v>2.5</v>
      </c>
      <c r="AF34" s="3">
        <f>F34-AE34</f>
        <v>0.37205898154524197</v>
      </c>
      <c r="AG34" s="34" t="str">
        <f>IF(AF34=0,"-",IF(AF34&lt;0,AD$58,AC$58))</f>
        <v>↑</v>
      </c>
      <c r="AH34" s="35">
        <f>IF(AF34=0," ",ROUND(ABS(AF34),1))</f>
        <v>0.4</v>
      </c>
      <c r="AI34" s="33" t="str">
        <f t="shared" si="10"/>
        <v>↑ 0.4</v>
      </c>
      <c r="AL34" s="1" t="s">
        <v>33</v>
      </c>
      <c r="AM34" s="3">
        <v>3.1</v>
      </c>
      <c r="AN34" s="3">
        <f>H34-AM34</f>
        <v>0</v>
      </c>
      <c r="AO34" s="34" t="str">
        <f>IF(AN34=0,"-",IF(AN34&lt;0,AL$58,AK$58))</f>
        <v>-</v>
      </c>
      <c r="AP34" s="35" t="str">
        <f>IF(AN34=0," ",ROUND(ABS(AN34),1))</f>
        <v xml:space="preserve"> </v>
      </c>
      <c r="AQ34" s="33" t="str">
        <f t="shared" ref="AQ34:AQ38" si="23">_xlfn.CONCAT(AO34," ",TEXT(AP34,"0.0"))</f>
        <v xml:space="preserve">-  </v>
      </c>
      <c r="AT34" s="1" t="s">
        <v>33</v>
      </c>
      <c r="AU34" s="3">
        <v>4.0999999999999996</v>
      </c>
      <c r="AV34" s="3">
        <f>N34-AU34</f>
        <v>-0.30039782879875343</v>
      </c>
      <c r="AW34" s="34" t="str">
        <f>IF(AV34=0,"-",IF(AV34&lt;0,AT$58,AS$58))</f>
        <v>↓</v>
      </c>
      <c r="AX34" s="35">
        <f>IF(AV34=0," ",ROUND(ABS(AV34),1))</f>
        <v>0.3</v>
      </c>
      <c r="AY34" s="33" t="str">
        <f t="shared" si="14"/>
        <v>↓ 0.3</v>
      </c>
      <c r="BB34" s="1" t="s">
        <v>33</v>
      </c>
      <c r="BC34" s="3">
        <v>5.6</v>
      </c>
      <c r="BD34" s="3">
        <f>P34-BC34</f>
        <v>-1.8999999999999995</v>
      </c>
      <c r="BE34" s="34" t="str">
        <f>IF(BD34=0,"-",IF(BD34&lt;0,BB$58,BA$58))</f>
        <v>↓</v>
      </c>
      <c r="BF34" s="35">
        <f>IF(BD34=0," ",ROUND(ABS(BD34),1))</f>
        <v>1.9</v>
      </c>
      <c r="BG34" s="33" t="str">
        <f t="shared" ref="BG34:BG38" si="24">_xlfn.CONCAT(BE34," ",TEXT(BF34,"0.0"))</f>
        <v>↓ 1.9</v>
      </c>
    </row>
    <row r="35" spans="2:59" ht="12.75" customHeight="1">
      <c r="B35" s="108"/>
      <c r="C35" s="205" t="s">
        <v>34</v>
      </c>
      <c r="D35" s="80">
        <v>3.9653558281907877</v>
      </c>
      <c r="E35" s="224">
        <v>2.4042372743735734</v>
      </c>
      <c r="F35" s="109">
        <v>0.81371597644638305</v>
      </c>
      <c r="G35" s="43" t="s">
        <v>113</v>
      </c>
      <c r="H35" s="109">
        <v>1.4</v>
      </c>
      <c r="I35" s="43" t="s">
        <v>158</v>
      </c>
      <c r="J35" s="109">
        <v>2.2999999999999998</v>
      </c>
      <c r="K35" s="110">
        <v>3.5</v>
      </c>
      <c r="L35" s="80">
        <v>13.797181341298684</v>
      </c>
      <c r="M35" s="167">
        <v>10.397521887529914</v>
      </c>
      <c r="N35" s="80">
        <v>5.5905689373342238</v>
      </c>
      <c r="O35" s="43" t="s">
        <v>121</v>
      </c>
      <c r="P35" s="109">
        <v>4.9000000000000004</v>
      </c>
      <c r="Q35" s="43" t="s">
        <v>108</v>
      </c>
      <c r="R35" s="249">
        <v>3.7</v>
      </c>
      <c r="S35" s="81">
        <v>6.75</v>
      </c>
      <c r="T35" s="147">
        <v>7</v>
      </c>
      <c r="U35" s="147">
        <v>6.5</v>
      </c>
      <c r="V35" s="76">
        <v>5.75</v>
      </c>
      <c r="W35" s="76">
        <v>5.25</v>
      </c>
      <c r="Y35" s="3">
        <f>E35-D35</f>
        <v>-1.5611185538172143</v>
      </c>
      <c r="Z35" s="5"/>
      <c r="AA35" s="5"/>
      <c r="AB35" s="5"/>
      <c r="AD35" s="1" t="s">
        <v>34</v>
      </c>
      <c r="AE35" s="3">
        <v>2.4</v>
      </c>
      <c r="AF35" s="3">
        <f>F35-AE35</f>
        <v>-1.5862840235536169</v>
      </c>
      <c r="AG35" s="34" t="str">
        <f>IF(AF35=0,"-",IF(AF35&lt;0,AD$58,AC$58))</f>
        <v>↓</v>
      </c>
      <c r="AH35" s="35">
        <f t="shared" ref="AH35:AH38" si="25">IF(AF35=0," ",ROUND(ABS(AF35),1))</f>
        <v>1.6</v>
      </c>
      <c r="AI35" s="33" t="str">
        <f t="shared" si="10"/>
        <v>↓ 1.6</v>
      </c>
      <c r="AL35" s="1" t="s">
        <v>34</v>
      </c>
      <c r="AM35" s="3">
        <v>2.8</v>
      </c>
      <c r="AN35" s="3">
        <f>H35-AM35</f>
        <v>-1.4</v>
      </c>
      <c r="AO35" s="34" t="str">
        <f>IF(AN35=0,"-",IF(AN35&lt;0,AL$58,AK$58))</f>
        <v>↓</v>
      </c>
      <c r="AP35" s="35">
        <f t="shared" ref="AP35:AP38" si="26">IF(AN35=0," ",ROUND(ABS(AN35),1))</f>
        <v>1.4</v>
      </c>
      <c r="AQ35" s="33" t="str">
        <f t="shared" si="23"/>
        <v>↓ 1.4</v>
      </c>
      <c r="AT35" s="1" t="s">
        <v>34</v>
      </c>
      <c r="AU35" s="3">
        <v>6</v>
      </c>
      <c r="AV35" s="3">
        <f>N35-AU35</f>
        <v>-0.40943106266577622</v>
      </c>
      <c r="AW35" s="34" t="str">
        <f>IF(AV35=0,"-",IF(AV35&lt;0,AT$58,AS$58))</f>
        <v>↓</v>
      </c>
      <c r="AX35" s="35">
        <f t="shared" ref="AX35:AX38" si="27">IF(AV35=0," ",ROUND(ABS(AV35),1))</f>
        <v>0.4</v>
      </c>
      <c r="AY35" s="33" t="str">
        <f t="shared" si="14"/>
        <v>↓ 0.4</v>
      </c>
      <c r="BB35" s="1" t="s">
        <v>34</v>
      </c>
      <c r="BC35" s="3">
        <v>4.5</v>
      </c>
      <c r="BD35" s="3">
        <f>P35-BC35</f>
        <v>0.40000000000000036</v>
      </c>
      <c r="BE35" s="34" t="str">
        <f>IF(BD35=0,"-",IF(BD35&lt;0,BB$58,BA$58))</f>
        <v>↑</v>
      </c>
      <c r="BF35" s="35">
        <f t="shared" ref="BF35:BF38" si="28">IF(BD35=0," ",ROUND(ABS(BD35),1))</f>
        <v>0.4</v>
      </c>
      <c r="BG35" s="33" t="str">
        <f t="shared" si="24"/>
        <v>↑ 0.4</v>
      </c>
    </row>
    <row r="36" spans="2:59" ht="12.75" customHeight="1">
      <c r="B36" s="108"/>
      <c r="C36" s="205" t="s">
        <v>35</v>
      </c>
      <c r="D36" s="80">
        <v>2.8507733363882877</v>
      </c>
      <c r="E36" s="224">
        <v>6.4643330424383458E-2</v>
      </c>
      <c r="F36" s="109">
        <v>1.000429848906867</v>
      </c>
      <c r="G36" s="43" t="s">
        <v>108</v>
      </c>
      <c r="H36" s="109">
        <v>2.1</v>
      </c>
      <c r="I36" s="43" t="s">
        <v>96</v>
      </c>
      <c r="J36" s="109">
        <v>2.4</v>
      </c>
      <c r="K36" s="151">
        <v>2.25</v>
      </c>
      <c r="L36" s="80">
        <v>15.100165146837083</v>
      </c>
      <c r="M36" s="167">
        <v>10.661260137242675</v>
      </c>
      <c r="N36" s="80">
        <v>2.4353120243531161</v>
      </c>
      <c r="O36" s="43" t="s">
        <v>101</v>
      </c>
      <c r="P36" s="109">
        <v>2.4</v>
      </c>
      <c r="Q36" s="43" t="s">
        <v>115</v>
      </c>
      <c r="R36" s="249">
        <v>1.8</v>
      </c>
      <c r="S36" s="150">
        <v>7</v>
      </c>
      <c r="T36" s="83">
        <v>6.75</v>
      </c>
      <c r="U36" s="150">
        <v>4</v>
      </c>
      <c r="V36" s="83">
        <v>3.25</v>
      </c>
      <c r="W36" s="83">
        <v>2.75</v>
      </c>
      <c r="Y36" s="3">
        <f>E36-D36</f>
        <v>-2.786130005963904</v>
      </c>
      <c r="Z36" s="5"/>
      <c r="AA36" s="5"/>
      <c r="AB36" s="5"/>
      <c r="AD36" s="1" t="s">
        <v>35</v>
      </c>
      <c r="AE36" s="3">
        <v>0.6</v>
      </c>
      <c r="AF36" s="3">
        <f>F36-AE36</f>
        <v>0.40042984890686706</v>
      </c>
      <c r="AG36" s="34" t="str">
        <f>IF(AF36=0,"-",IF(AF36&lt;0,AD$58,AC$58))</f>
        <v>↑</v>
      </c>
      <c r="AH36" s="35">
        <f t="shared" si="25"/>
        <v>0.4</v>
      </c>
      <c r="AI36" s="33" t="str">
        <f t="shared" si="10"/>
        <v>↑ 0.4</v>
      </c>
      <c r="AL36" s="1" t="s">
        <v>35</v>
      </c>
      <c r="AM36" s="3">
        <v>2.2000000000000002</v>
      </c>
      <c r="AN36" s="3">
        <f>H36-AM36</f>
        <v>-0.10000000000000009</v>
      </c>
      <c r="AO36" s="34" t="str">
        <f>IF(AN36=0,"-",IF(AN36&lt;0,AL$58,AK$58))</f>
        <v>↓</v>
      </c>
      <c r="AP36" s="35">
        <f t="shared" si="26"/>
        <v>0.1</v>
      </c>
      <c r="AQ36" s="33" t="str">
        <f t="shared" si="23"/>
        <v>↓ 0.1</v>
      </c>
      <c r="AT36" s="1" t="s">
        <v>35</v>
      </c>
      <c r="AU36" s="3">
        <v>2.2000000000000002</v>
      </c>
      <c r="AV36" s="3">
        <f>N36-AU36</f>
        <v>0.23531202435311593</v>
      </c>
      <c r="AW36" s="34" t="str">
        <f>IF(AV36=0,"-",IF(AV36&lt;0,AT$58,AS$58))</f>
        <v>↑</v>
      </c>
      <c r="AX36" s="35">
        <f t="shared" si="27"/>
        <v>0.2</v>
      </c>
      <c r="AY36" s="33" t="str">
        <f t="shared" si="14"/>
        <v>↑ 0.2</v>
      </c>
      <c r="BB36" s="1" t="s">
        <v>35</v>
      </c>
      <c r="BC36" s="3">
        <v>1.9</v>
      </c>
      <c r="BD36" s="3">
        <f>P36-BC36</f>
        <v>0.5</v>
      </c>
      <c r="BE36" s="34" t="str">
        <f>IF(BD36=0,"-",IF(BD36&lt;0,BB$58,BA$58))</f>
        <v>↑</v>
      </c>
      <c r="BF36" s="35">
        <f t="shared" si="28"/>
        <v>0.5</v>
      </c>
      <c r="BG36" s="33" t="str">
        <f t="shared" si="24"/>
        <v>↑ 0.5</v>
      </c>
    </row>
    <row r="37" spans="2:59" ht="12.75" customHeight="1">
      <c r="B37" s="108"/>
      <c r="C37" s="205" t="s">
        <v>36</v>
      </c>
      <c r="D37" s="80">
        <v>4.2836951102746346</v>
      </c>
      <c r="E37" s="224">
        <v>-0.68592414840044214</v>
      </c>
      <c r="F37" s="109">
        <v>0.53138360368006421</v>
      </c>
      <c r="G37" s="43" t="s">
        <v>106</v>
      </c>
      <c r="H37" s="109">
        <v>1.2</v>
      </c>
      <c r="I37" s="43" t="s">
        <v>153</v>
      </c>
      <c r="J37" s="109">
        <v>3</v>
      </c>
      <c r="K37" s="151">
        <v>2.75</v>
      </c>
      <c r="L37" s="80">
        <v>14.617078570302047</v>
      </c>
      <c r="M37" s="167">
        <v>17.128645761666689</v>
      </c>
      <c r="N37" s="80">
        <v>3.6927133415422713</v>
      </c>
      <c r="O37" s="43" t="s">
        <v>92</v>
      </c>
      <c r="P37" s="109">
        <v>4.9000000000000004</v>
      </c>
      <c r="Q37" s="43" t="s">
        <v>124</v>
      </c>
      <c r="R37" s="249">
        <v>4.3</v>
      </c>
      <c r="S37" s="147">
        <v>13</v>
      </c>
      <c r="T37" s="81">
        <v>10.75</v>
      </c>
      <c r="U37" s="147">
        <v>6.5</v>
      </c>
      <c r="V37" s="147">
        <v>6.5</v>
      </c>
      <c r="W37" s="81">
        <v>5.75</v>
      </c>
      <c r="Y37" s="3">
        <f>E37-D37</f>
        <v>-4.9696192586750767</v>
      </c>
      <c r="Z37" s="5"/>
      <c r="AA37" s="5"/>
      <c r="AB37" s="5"/>
      <c r="AD37" s="1" t="s">
        <v>36</v>
      </c>
      <c r="AE37" s="3">
        <v>2.2000000000000002</v>
      </c>
      <c r="AF37" s="3">
        <f>F37-AE37</f>
        <v>-1.6686163963199361</v>
      </c>
      <c r="AG37" s="34" t="str">
        <f>IF(AF37=0,"-",IF(AF37&lt;0,AD$58,AC$58))</f>
        <v>↓</v>
      </c>
      <c r="AH37" s="35">
        <f t="shared" si="25"/>
        <v>1.7</v>
      </c>
      <c r="AI37" s="33" t="str">
        <f t="shared" si="10"/>
        <v>↓ 1.7</v>
      </c>
      <c r="AL37" s="1" t="s">
        <v>36</v>
      </c>
      <c r="AM37" s="3">
        <v>3.3</v>
      </c>
      <c r="AN37" s="3">
        <f>H37-AM37</f>
        <v>-2.0999999999999996</v>
      </c>
      <c r="AO37" s="34" t="str">
        <f>IF(AN37=0,"-",IF(AN37&lt;0,AL$58,AK$58))</f>
        <v>↓</v>
      </c>
      <c r="AP37" s="35">
        <f t="shared" si="26"/>
        <v>2.1</v>
      </c>
      <c r="AQ37" s="33" t="str">
        <f t="shared" si="23"/>
        <v>↓ 2.1</v>
      </c>
      <c r="AT37" s="1" t="s">
        <v>36</v>
      </c>
      <c r="AU37" s="3">
        <v>4</v>
      </c>
      <c r="AV37" s="3">
        <f>N37-AU37</f>
        <v>-0.30728665845772873</v>
      </c>
      <c r="AW37" s="34" t="str">
        <f>IF(AV37=0,"-",IF(AV37&lt;0,AT$58,AS$58))</f>
        <v>↓</v>
      </c>
      <c r="AX37" s="35">
        <f t="shared" si="27"/>
        <v>0.3</v>
      </c>
      <c r="AY37" s="33" t="str">
        <f t="shared" si="14"/>
        <v>↓ 0.3</v>
      </c>
      <c r="BB37" s="1" t="s">
        <v>36</v>
      </c>
      <c r="BC37" s="3">
        <v>3.8</v>
      </c>
      <c r="BD37" s="3">
        <f>P37-BC37</f>
        <v>1.1000000000000005</v>
      </c>
      <c r="BE37" s="34" t="str">
        <f>IF(BD37=0,"-",IF(BD37&lt;0,BB$58,BA$58))</f>
        <v>↑</v>
      </c>
      <c r="BF37" s="35">
        <f t="shared" si="28"/>
        <v>1.1000000000000001</v>
      </c>
      <c r="BG37" s="33" t="str">
        <f t="shared" si="24"/>
        <v>↑ 1.1</v>
      </c>
    </row>
    <row r="38" spans="2:59" ht="12.75" customHeight="1">
      <c r="B38" s="108"/>
      <c r="C38" s="208" t="str">
        <f>'[1]Latest forecasts'!C37</f>
        <v>Bulgaria</v>
      </c>
      <c r="D38" s="141">
        <v>4.1142125822884337</v>
      </c>
      <c r="E38" s="225">
        <v>1.9501074577701005</v>
      </c>
      <c r="F38" s="161">
        <v>2.6504248599725364</v>
      </c>
      <c r="G38" s="44" t="s">
        <v>104</v>
      </c>
      <c r="H38" s="161">
        <v>2.6</v>
      </c>
      <c r="I38" s="44" t="s">
        <v>121</v>
      </c>
      <c r="J38" s="161">
        <v>3</v>
      </c>
      <c r="K38" s="165">
        <v>2.75</v>
      </c>
      <c r="L38" s="141">
        <v>15.333372021584005</v>
      </c>
      <c r="M38" s="168">
        <v>9.4590931056620153</v>
      </c>
      <c r="N38" s="141">
        <v>2.4246495093039169</v>
      </c>
      <c r="O38" s="44" t="s">
        <v>96</v>
      </c>
      <c r="P38" s="161">
        <v>3.6</v>
      </c>
      <c r="Q38" s="44" t="s">
        <v>119</v>
      </c>
      <c r="R38" s="251">
        <v>1.7</v>
      </c>
      <c r="S38" s="149">
        <v>1.3</v>
      </c>
      <c r="T38" s="78">
        <v>3.75</v>
      </c>
      <c r="U38" s="78">
        <v>3.04</v>
      </c>
      <c r="V38" s="79">
        <v>1.57</v>
      </c>
      <c r="W38" s="148" t="s">
        <v>79</v>
      </c>
      <c r="Y38" s="3">
        <f>E38-D38</f>
        <v>-2.1641051245183331</v>
      </c>
      <c r="Z38" s="5"/>
      <c r="AA38" s="5"/>
      <c r="AB38" s="5"/>
      <c r="AD38" s="1" t="s">
        <v>37</v>
      </c>
      <c r="AE38" s="3">
        <v>2.4</v>
      </c>
      <c r="AF38" s="3">
        <f>F38-AE38</f>
        <v>0.2504248599725365</v>
      </c>
      <c r="AG38" s="34" t="str">
        <f>IF(AF38=0,"-",IF(AF38&lt;0,AD$58,AC$58))</f>
        <v>↑</v>
      </c>
      <c r="AH38" s="35">
        <f t="shared" si="25"/>
        <v>0.3</v>
      </c>
      <c r="AI38" s="33" t="str">
        <f t="shared" si="10"/>
        <v>↑ 0.3</v>
      </c>
      <c r="AL38" s="1" t="s">
        <v>37</v>
      </c>
      <c r="AM38" s="3">
        <v>3</v>
      </c>
      <c r="AN38" s="3">
        <f>H38-AM38</f>
        <v>-0.39999999999999991</v>
      </c>
      <c r="AO38" s="34" t="str">
        <f>IF(AN38=0,"-",IF(AN38&lt;0,AL$58,AK$58))</f>
        <v>↓</v>
      </c>
      <c r="AP38" s="35">
        <f t="shared" si="26"/>
        <v>0.4</v>
      </c>
      <c r="AQ38" s="33" t="str">
        <f t="shared" si="23"/>
        <v>↓ 0.4</v>
      </c>
      <c r="AT38" s="1" t="s">
        <v>37</v>
      </c>
      <c r="AU38" s="3">
        <v>2.5</v>
      </c>
      <c r="AV38" s="3">
        <f>N38-AU38</f>
        <v>-7.5350490696083128E-2</v>
      </c>
      <c r="AW38" s="34" t="str">
        <f>IF(AV38=0,"-",IF(AV38&lt;0,AT$58,AS$58))</f>
        <v>↓</v>
      </c>
      <c r="AX38" s="35">
        <f t="shared" si="27"/>
        <v>0.1</v>
      </c>
      <c r="AY38" s="33" t="str">
        <f t="shared" si="14"/>
        <v>↓ 0.1</v>
      </c>
      <c r="BB38" s="1" t="s">
        <v>37</v>
      </c>
      <c r="BC38" s="3">
        <v>2.6</v>
      </c>
      <c r="BD38" s="3">
        <f>P38-BC38</f>
        <v>1</v>
      </c>
      <c r="BE38" s="34" t="str">
        <f>IF(BD38=0,"-",IF(BD38&lt;0,BB$58,BA$58))</f>
        <v>↑</v>
      </c>
      <c r="BF38" s="35">
        <f t="shared" si="28"/>
        <v>1</v>
      </c>
      <c r="BG38" s="33" t="str">
        <f t="shared" si="24"/>
        <v>↑ 1.0</v>
      </c>
    </row>
    <row r="39" spans="2:59" ht="12.75" customHeight="1">
      <c r="B39" s="206" t="s">
        <v>39</v>
      </c>
      <c r="C39" s="205"/>
      <c r="D39" s="80"/>
      <c r="E39" s="224"/>
      <c r="F39" s="109"/>
      <c r="G39" s="197"/>
      <c r="H39" s="109"/>
      <c r="I39" s="233"/>
      <c r="J39" s="109"/>
      <c r="K39" s="110"/>
      <c r="L39" s="80"/>
      <c r="M39" s="167"/>
      <c r="N39" s="80"/>
      <c r="O39" s="167"/>
      <c r="P39" s="80"/>
      <c r="Q39" s="167"/>
      <c r="R39" s="253"/>
      <c r="S39" s="76"/>
      <c r="T39" s="76"/>
      <c r="U39" s="76"/>
      <c r="V39" s="76"/>
      <c r="W39" s="76"/>
      <c r="Y39" s="3"/>
      <c r="Z39" s="5"/>
      <c r="AA39" s="5"/>
      <c r="AB39" s="5"/>
      <c r="AC39" s="1" t="s">
        <v>39</v>
      </c>
      <c r="AE39" s="3"/>
      <c r="AF39" s="3"/>
      <c r="AG39" s="34"/>
      <c r="AH39" s="35"/>
      <c r="AI39" s="33"/>
      <c r="AK39" s="1" t="s">
        <v>39</v>
      </c>
      <c r="AM39" s="3"/>
      <c r="AN39" s="3"/>
      <c r="AO39" s="34"/>
      <c r="AP39" s="35"/>
      <c r="AQ39" s="33"/>
      <c r="AS39" s="1" t="s">
        <v>39</v>
      </c>
      <c r="AU39" s="3"/>
      <c r="AV39" s="3"/>
      <c r="AW39" s="34"/>
      <c r="AX39" s="35"/>
      <c r="AY39" s="33"/>
      <c r="BA39" s="1" t="s">
        <v>39</v>
      </c>
      <c r="BC39" s="3"/>
      <c r="BD39" s="3"/>
      <c r="BE39" s="34"/>
      <c r="BF39" s="35"/>
      <c r="BG39" s="33"/>
    </row>
    <row r="40" spans="2:59" ht="12.75" customHeight="1">
      <c r="B40" s="108"/>
      <c r="C40" s="205" t="s">
        <v>73</v>
      </c>
      <c r="D40" s="80">
        <v>5.5334278769355114</v>
      </c>
      <c r="E40" s="224">
        <v>5.1111681851162833</v>
      </c>
      <c r="F40" s="109">
        <v>3.1840243541542668</v>
      </c>
      <c r="G40" s="43" t="s">
        <v>92</v>
      </c>
      <c r="H40" s="109">
        <v>2.8</v>
      </c>
      <c r="I40" s="43" t="s">
        <v>121</v>
      </c>
      <c r="J40" s="109">
        <v>3.2035222576840616</v>
      </c>
      <c r="K40" s="112">
        <v>3.8</v>
      </c>
      <c r="L40" s="80">
        <v>72.308835989120681</v>
      </c>
      <c r="M40" s="167">
        <v>53.859408759331508</v>
      </c>
      <c r="N40" s="80">
        <v>58.506450730034253</v>
      </c>
      <c r="O40" s="43" t="s">
        <v>118</v>
      </c>
      <c r="P40" s="109">
        <v>37.5</v>
      </c>
      <c r="Q40" s="43" t="s">
        <v>154</v>
      </c>
      <c r="R40" s="249">
        <v>22.5</v>
      </c>
      <c r="S40" s="80">
        <v>9</v>
      </c>
      <c r="T40" s="80">
        <v>42.5</v>
      </c>
      <c r="U40" s="80">
        <v>47.5</v>
      </c>
      <c r="V40" s="80">
        <v>40</v>
      </c>
      <c r="W40" s="80">
        <v>35</v>
      </c>
      <c r="Y40" s="3">
        <f>E40-D40</f>
        <v>-0.42225969181922807</v>
      </c>
      <c r="Z40" s="5"/>
      <c r="AA40" s="5"/>
      <c r="AB40" s="5"/>
      <c r="AD40" s="1" t="s">
        <v>73</v>
      </c>
      <c r="AE40" s="3">
        <v>3.5</v>
      </c>
      <c r="AF40" s="3">
        <f>F40-AE40</f>
        <v>-0.31597564584573323</v>
      </c>
      <c r="AG40" s="34" t="str">
        <f>IF(AF40=0,"-",IF(AF40&lt;0,AD$58,AC$58))</f>
        <v>↓</v>
      </c>
      <c r="AH40" s="35">
        <f>IF(AF40=0," ",ROUND(ABS(AF40),1))</f>
        <v>0.3</v>
      </c>
      <c r="AI40" s="33" t="str">
        <f t="shared" si="10"/>
        <v>↓ 0.3</v>
      </c>
      <c r="AL40" s="1" t="s">
        <v>73</v>
      </c>
      <c r="AM40" s="3">
        <v>3.2</v>
      </c>
      <c r="AN40" s="3">
        <f>H40-AM40</f>
        <v>-0.40000000000000036</v>
      </c>
      <c r="AO40" s="34" t="str">
        <f>IF(AN40=0,"-",IF(AN40&lt;0,AL$58,AK$58))</f>
        <v>↓</v>
      </c>
      <c r="AP40" s="35">
        <f>IF(AN40=0," ",ROUND(ABS(AN40),1))</f>
        <v>0.4</v>
      </c>
      <c r="AQ40" s="33" t="str">
        <f t="shared" ref="AQ40:AQ55" si="29">_xlfn.CONCAT(AO40," ",TEXT(AP40,"0.0"))</f>
        <v>↓ 0.4</v>
      </c>
      <c r="AT40" s="1" t="s">
        <v>73</v>
      </c>
      <c r="AU40" s="3">
        <v>55</v>
      </c>
      <c r="AV40" s="3">
        <f>N40-AU40</f>
        <v>3.5064507300342527</v>
      </c>
      <c r="AW40" s="34" t="str">
        <f>IF(AV40=0,"-",IF(AV40&lt;0,AT$58,AS$58))</f>
        <v>↑</v>
      </c>
      <c r="AX40" s="35">
        <f>IF(AV40=0," ",ROUND(ABS(AV40),1))</f>
        <v>3.5</v>
      </c>
      <c r="AY40" s="33" t="str">
        <f t="shared" si="14"/>
        <v>↑ 3.5</v>
      </c>
      <c r="BB40" s="1" t="s">
        <v>73</v>
      </c>
      <c r="BC40" s="3">
        <v>30</v>
      </c>
      <c r="BD40" s="3">
        <f>P40-BC40</f>
        <v>7.5</v>
      </c>
      <c r="BE40" s="34" t="str">
        <f>IF(BD40=0,"-",IF(BD40&lt;0,BB$58,BA$58))</f>
        <v>↑</v>
      </c>
      <c r="BF40" s="35">
        <f>IF(BD40=0," ",ROUND(ABS(BD40),1))</f>
        <v>7.5</v>
      </c>
      <c r="BG40" s="33" t="str">
        <f t="shared" ref="BG40:BG55" si="30">_xlfn.CONCAT(BE40," ",TEXT(BF40,"0.0"))</f>
        <v>↑ 7.5</v>
      </c>
    </row>
    <row r="41" spans="2:59" ht="12.75" customHeight="1">
      <c r="B41" s="108"/>
      <c r="C41" s="205" t="s">
        <v>41</v>
      </c>
      <c r="D41" s="80">
        <v>-28.758584213211556</v>
      </c>
      <c r="E41" s="224">
        <v>5.5347282774121345</v>
      </c>
      <c r="F41" s="109">
        <v>2.913798530570813</v>
      </c>
      <c r="G41" s="43" t="s">
        <v>94</v>
      </c>
      <c r="H41" s="258">
        <v>2.75</v>
      </c>
      <c r="I41" s="43" t="s">
        <v>94</v>
      </c>
      <c r="J41" s="109">
        <v>3.5</v>
      </c>
      <c r="K41" s="112">
        <v>2.5</v>
      </c>
      <c r="L41" s="80">
        <v>20.18363666174783</v>
      </c>
      <c r="M41" s="167">
        <v>12.849022282855852</v>
      </c>
      <c r="N41" s="80">
        <v>6.5019846466925868</v>
      </c>
      <c r="O41" s="43" t="s">
        <v>119</v>
      </c>
      <c r="P41" s="109">
        <v>14</v>
      </c>
      <c r="Q41" s="43" t="s">
        <v>159</v>
      </c>
      <c r="R41" s="249">
        <v>8.3000000000000007</v>
      </c>
      <c r="S41" s="80">
        <v>25</v>
      </c>
      <c r="T41" s="80">
        <v>15</v>
      </c>
      <c r="U41" s="80">
        <v>13.5</v>
      </c>
      <c r="V41" s="80">
        <v>15.5</v>
      </c>
      <c r="W41" s="80">
        <v>12</v>
      </c>
      <c r="Y41" s="3">
        <f>E41-D41</f>
        <v>34.293312490623691</v>
      </c>
      <c r="Z41" s="5"/>
      <c r="AA41" s="5"/>
      <c r="AB41" s="5"/>
      <c r="AD41" s="1" t="s">
        <v>41</v>
      </c>
      <c r="AE41" s="3">
        <v>3.75</v>
      </c>
      <c r="AF41" s="3">
        <f>F41-AE41</f>
        <v>-0.83620146942918705</v>
      </c>
      <c r="AG41" s="34" t="str">
        <f>IF(AF41=0,"-",IF(AF41&lt;0,AD$58,AC$58))</f>
        <v>↓</v>
      </c>
      <c r="AH41" s="35">
        <f t="shared" ref="AH41:AH55" si="31">IF(AF41=0," ",ROUND(ABS(AF41),1))</f>
        <v>0.8</v>
      </c>
      <c r="AI41" s="33" t="str">
        <f t="shared" si="10"/>
        <v>↓ 0.8</v>
      </c>
      <c r="AL41" s="1" t="s">
        <v>41</v>
      </c>
      <c r="AM41" s="3">
        <v>3.5</v>
      </c>
      <c r="AN41" s="3">
        <f>H41-AM41</f>
        <v>-0.75</v>
      </c>
      <c r="AO41" s="34" t="str">
        <f>IF(AN41=0,"-",IF(AN41&lt;0,AL$58,AK$58))</f>
        <v>↓</v>
      </c>
      <c r="AP41" s="35">
        <f t="shared" ref="AP41:AP55" si="32">IF(AN41=0," ",ROUND(ABS(AN41),1))</f>
        <v>0.8</v>
      </c>
      <c r="AQ41" s="33" t="str">
        <f t="shared" si="29"/>
        <v>↓ 0.8</v>
      </c>
      <c r="AT41" s="1" t="s">
        <v>41</v>
      </c>
      <c r="AU41" s="3">
        <v>5.5</v>
      </c>
      <c r="AV41" s="3">
        <f>N41-AU41</f>
        <v>1.0019846466925868</v>
      </c>
      <c r="AW41" s="34" t="str">
        <f>IF(AV41=0,"-",IF(AV41&lt;0,AT$58,AS$58))</f>
        <v>↑</v>
      </c>
      <c r="AX41" s="35">
        <f t="shared" ref="AX41:AX55" si="33">IF(AV41=0," ",ROUND(ABS(AV41),1))</f>
        <v>1</v>
      </c>
      <c r="AY41" s="33" t="str">
        <f t="shared" si="14"/>
        <v>↑ 1.0</v>
      </c>
      <c r="BB41" s="1" t="s">
        <v>41</v>
      </c>
      <c r="BC41" s="3">
        <v>7.1</v>
      </c>
      <c r="BD41" s="3">
        <f>P41-BC41</f>
        <v>6.9</v>
      </c>
      <c r="BE41" s="34" t="str">
        <f>IF(BD41=0,"-",IF(BD41&lt;0,BB$58,BA$58))</f>
        <v>↑</v>
      </c>
      <c r="BF41" s="35">
        <f t="shared" ref="BF41:BF55" si="34">IF(BD41=0," ",ROUND(ABS(BD41),1))</f>
        <v>6.9</v>
      </c>
      <c r="BG41" s="33" t="str">
        <f t="shared" si="30"/>
        <v>↑ 6.9</v>
      </c>
    </row>
    <row r="42" spans="2:59" ht="12.75" customHeight="1">
      <c r="B42" s="108"/>
      <c r="C42" s="205" t="str">
        <f>'[1]Latest forecasts'!C41</f>
        <v>Serbia</v>
      </c>
      <c r="D42" s="80">
        <v>2.6309864440884034</v>
      </c>
      <c r="E42" s="224">
        <v>3.8474711278494298</v>
      </c>
      <c r="F42" s="109">
        <v>3.878012795971912</v>
      </c>
      <c r="G42" s="43" t="s">
        <v>104</v>
      </c>
      <c r="H42" s="109">
        <v>3.2</v>
      </c>
      <c r="I42" s="43" t="s">
        <v>116</v>
      </c>
      <c r="J42" s="109">
        <v>3.5</v>
      </c>
      <c r="K42" s="112">
        <v>4</v>
      </c>
      <c r="L42" s="80">
        <v>11.981511734470272</v>
      </c>
      <c r="M42" s="167">
        <v>12.371904355251919</v>
      </c>
      <c r="N42" s="80">
        <v>4.6705297488996402</v>
      </c>
      <c r="O42" s="43" t="s">
        <v>104</v>
      </c>
      <c r="P42" s="109">
        <v>4</v>
      </c>
      <c r="Q42" s="43" t="s">
        <v>123</v>
      </c>
      <c r="R42" s="249">
        <v>3.2</v>
      </c>
      <c r="S42" s="147">
        <v>5</v>
      </c>
      <c r="T42" s="147">
        <v>6.5</v>
      </c>
      <c r="U42" s="81">
        <v>5.75</v>
      </c>
      <c r="V42" s="76">
        <v>5.25</v>
      </c>
      <c r="W42" s="146">
        <v>5</v>
      </c>
      <c r="Y42" s="3">
        <f>E42-D42</f>
        <v>1.2164846837610264</v>
      </c>
      <c r="Z42" s="5"/>
      <c r="AA42" s="5"/>
      <c r="AB42" s="5"/>
      <c r="AD42" s="1" t="s">
        <v>42</v>
      </c>
      <c r="AE42" s="3">
        <v>3.5649887868913432</v>
      </c>
      <c r="AF42" s="3">
        <f>F42-AE42</f>
        <v>0.31302400908056871</v>
      </c>
      <c r="AG42" s="34" t="str">
        <f>IF(AF42=0,"-",IF(AF42&lt;0,AD$58,AC$58))</f>
        <v>↑</v>
      </c>
      <c r="AH42" s="35">
        <f t="shared" si="31"/>
        <v>0.3</v>
      </c>
      <c r="AI42" s="33" t="str">
        <f t="shared" si="10"/>
        <v>↑ 0.3</v>
      </c>
      <c r="AL42" s="1" t="s">
        <v>42</v>
      </c>
      <c r="AM42" s="3">
        <v>4.3538546385811179</v>
      </c>
      <c r="AN42" s="3">
        <f>H42-AM42</f>
        <v>-1.1538546385811177</v>
      </c>
      <c r="AO42" s="34" t="str">
        <f>IF(AN42=0,"-",IF(AN42&lt;0,AL$58,AK$58))</f>
        <v>↓</v>
      </c>
      <c r="AP42" s="35">
        <f t="shared" si="32"/>
        <v>1.2</v>
      </c>
      <c r="AQ42" s="33" t="str">
        <f t="shared" si="29"/>
        <v>↓ 1.2</v>
      </c>
      <c r="AT42" s="1" t="s">
        <v>42</v>
      </c>
      <c r="AU42" s="3">
        <v>4.4000000000000004</v>
      </c>
      <c r="AV42" s="3">
        <f>N42-AU42</f>
        <v>0.27052974889963988</v>
      </c>
      <c r="AW42" s="34" t="str">
        <f>IF(AV42=0,"-",IF(AV42&lt;0,AT$58,AS$58))</f>
        <v>↑</v>
      </c>
      <c r="AX42" s="35">
        <f t="shared" si="33"/>
        <v>0.3</v>
      </c>
      <c r="AY42" s="33" t="str">
        <f t="shared" si="14"/>
        <v>↑ 0.3</v>
      </c>
      <c r="BB42" s="1" t="s">
        <v>42</v>
      </c>
      <c r="BC42" s="3">
        <v>3.4</v>
      </c>
      <c r="BD42" s="3">
        <f>P42-BC42</f>
        <v>0.60000000000000009</v>
      </c>
      <c r="BE42" s="34" t="str">
        <f>IF(BD42=0,"-",IF(BD42&lt;0,BB$58,BA$58))</f>
        <v>↑</v>
      </c>
      <c r="BF42" s="35">
        <f t="shared" si="34"/>
        <v>0.6</v>
      </c>
      <c r="BG42" s="33" t="str">
        <f t="shared" si="30"/>
        <v>↑ 0.6</v>
      </c>
    </row>
    <row r="43" spans="2:59" ht="12.75" customHeight="1">
      <c r="B43" s="108"/>
      <c r="C43" s="208" t="s">
        <v>43</v>
      </c>
      <c r="D43" s="141">
        <v>10.959538282660208</v>
      </c>
      <c r="E43" s="225">
        <v>7.8317226296024582</v>
      </c>
      <c r="F43" s="161">
        <v>9.4285722805781838</v>
      </c>
      <c r="G43" s="44" t="s">
        <v>155</v>
      </c>
      <c r="H43" s="161">
        <v>7.5</v>
      </c>
      <c r="I43" s="44" t="s">
        <v>120</v>
      </c>
      <c r="J43" s="161">
        <v>6.5</v>
      </c>
      <c r="K43" s="113">
        <v>5</v>
      </c>
      <c r="L43" s="141">
        <v>11.898165420319792</v>
      </c>
      <c r="M43" s="168">
        <v>2.4877605657871391</v>
      </c>
      <c r="N43" s="141">
        <v>1.1097175802209966</v>
      </c>
      <c r="O43" s="44" t="s">
        <v>99</v>
      </c>
      <c r="P43" s="161">
        <v>3.8</v>
      </c>
      <c r="Q43" s="44" t="s">
        <v>103</v>
      </c>
      <c r="R43" s="251">
        <v>3.1</v>
      </c>
      <c r="S43" s="141">
        <v>11</v>
      </c>
      <c r="T43" s="141">
        <v>9.5</v>
      </c>
      <c r="U43" s="141">
        <v>8</v>
      </c>
      <c r="V43" s="141">
        <v>8</v>
      </c>
      <c r="W43" s="141">
        <v>7.5</v>
      </c>
      <c r="Y43" s="3">
        <f>E43-D43</f>
        <v>-3.1278156530577501</v>
      </c>
      <c r="Z43" s="5"/>
      <c r="AA43" s="5"/>
      <c r="AB43" s="5"/>
      <c r="AD43" s="1" t="s">
        <v>43</v>
      </c>
      <c r="AE43" s="3">
        <v>7.5</v>
      </c>
      <c r="AF43" s="3">
        <f>F43-AE43</f>
        <v>1.9285722805781838</v>
      </c>
      <c r="AG43" s="34" t="str">
        <f>IF(AF43=0,"-",IF(AF43&lt;0,AD$58,AC$58))</f>
        <v>↑</v>
      </c>
      <c r="AH43" s="35">
        <f t="shared" si="31"/>
        <v>1.9</v>
      </c>
      <c r="AI43" s="33" t="str">
        <f t="shared" si="10"/>
        <v>↑ 1.9</v>
      </c>
      <c r="AL43" s="1" t="s">
        <v>43</v>
      </c>
      <c r="AM43" s="3">
        <v>5.4</v>
      </c>
      <c r="AN43" s="3">
        <f>H43-AM43</f>
        <v>2.0999999999999996</v>
      </c>
      <c r="AO43" s="34" t="str">
        <f>IF(AN43=0,"-",IF(AN43&lt;0,AL$58,AK$58))</f>
        <v>↑</v>
      </c>
      <c r="AP43" s="35">
        <f t="shared" si="32"/>
        <v>2.1</v>
      </c>
      <c r="AQ43" s="33" t="str">
        <f t="shared" si="29"/>
        <v>↑ 2.1</v>
      </c>
      <c r="AT43" s="1" t="s">
        <v>43</v>
      </c>
      <c r="AU43" s="3">
        <v>1.6</v>
      </c>
      <c r="AV43" s="3">
        <f>N43-AU43</f>
        <v>-0.49028241977900344</v>
      </c>
      <c r="AW43" s="34" t="str">
        <f>IF(AV43=0,"-",IF(AV43&lt;0,AT$58,AS$58))</f>
        <v>↓</v>
      </c>
      <c r="AX43" s="35">
        <f t="shared" si="33"/>
        <v>0.5</v>
      </c>
      <c r="AY43" s="33" t="str">
        <f t="shared" si="14"/>
        <v>↓ 0.5</v>
      </c>
      <c r="BB43" s="1" t="s">
        <v>43</v>
      </c>
      <c r="BC43" s="3">
        <v>2.9</v>
      </c>
      <c r="BD43" s="3">
        <f>P43-BC43</f>
        <v>0.89999999999999991</v>
      </c>
      <c r="BE43" s="34" t="str">
        <f>IF(BD43=0,"-",IF(BD43&lt;0,BB$58,BA$58))</f>
        <v>↑</v>
      </c>
      <c r="BF43" s="35">
        <f t="shared" si="34"/>
        <v>0.9</v>
      </c>
      <c r="BG43" s="33" t="str">
        <f t="shared" si="30"/>
        <v>↑ 0.9</v>
      </c>
    </row>
    <row r="44" spans="2:59" ht="12.75" customHeight="1">
      <c r="B44" s="206" t="s">
        <v>44</v>
      </c>
      <c r="C44" s="207"/>
      <c r="D44" s="80"/>
      <c r="E44" s="224"/>
      <c r="F44" s="109"/>
      <c r="G44" s="197"/>
      <c r="H44" s="109"/>
      <c r="I44" s="233"/>
      <c r="J44" s="109"/>
      <c r="K44" s="112"/>
      <c r="L44" s="142"/>
      <c r="M44" s="171"/>
      <c r="N44" s="142"/>
      <c r="O44" s="171"/>
      <c r="P44" s="142"/>
      <c r="Q44" s="171"/>
      <c r="R44" s="254"/>
      <c r="S44" s="74"/>
      <c r="T44" s="74"/>
      <c r="U44" s="74"/>
      <c r="V44" s="74"/>
      <c r="W44" s="74"/>
      <c r="Y44" s="3"/>
      <c r="Z44" s="5"/>
      <c r="AA44" s="5"/>
      <c r="AB44" s="5"/>
      <c r="AC44" s="1" t="s">
        <v>44</v>
      </c>
      <c r="AE44" s="3"/>
      <c r="AF44" s="3"/>
      <c r="AG44" s="34"/>
      <c r="AH44" s="35" t="str">
        <f t="shared" si="31"/>
        <v xml:space="preserve"> </v>
      </c>
      <c r="AI44" s="33" t="str">
        <f t="shared" si="10"/>
        <v xml:space="preserve">  </v>
      </c>
      <c r="AK44" s="1" t="s">
        <v>44</v>
      </c>
      <c r="AM44" s="3"/>
      <c r="AN44" s="3"/>
      <c r="AO44" s="34"/>
      <c r="AP44" s="35" t="str">
        <f t="shared" si="32"/>
        <v xml:space="preserve"> </v>
      </c>
      <c r="AQ44" s="33" t="str">
        <f t="shared" si="29"/>
        <v xml:space="preserve">  </v>
      </c>
      <c r="AS44" s="1" t="s">
        <v>44</v>
      </c>
      <c r="AU44" s="3"/>
      <c r="AV44" s="3"/>
      <c r="AW44" s="34"/>
      <c r="AX44" s="35" t="str">
        <f t="shared" si="33"/>
        <v xml:space="preserve"> </v>
      </c>
      <c r="AY44" s="33" t="str">
        <f t="shared" si="14"/>
        <v xml:space="preserve">  </v>
      </c>
      <c r="BA44" s="1" t="s">
        <v>44</v>
      </c>
      <c r="BC44" s="3"/>
      <c r="BD44" s="3"/>
      <c r="BE44" s="34"/>
      <c r="BF44" s="35" t="str">
        <f t="shared" si="34"/>
        <v xml:space="preserve"> </v>
      </c>
      <c r="BG44" s="33" t="str">
        <f t="shared" si="30"/>
        <v xml:space="preserve">  </v>
      </c>
    </row>
    <row r="45" spans="2:59" ht="12.75" customHeight="1">
      <c r="B45" s="108"/>
      <c r="C45" s="205" t="s">
        <v>45</v>
      </c>
      <c r="D45" s="80">
        <v>2.5123776167566358</v>
      </c>
      <c r="E45" s="224">
        <v>2.8875547762085634</v>
      </c>
      <c r="F45" s="109">
        <v>2.7961902945452857</v>
      </c>
      <c r="G45" s="43" t="s">
        <v>100</v>
      </c>
      <c r="H45" s="109">
        <v>1.8</v>
      </c>
      <c r="I45" s="43" t="s">
        <v>105</v>
      </c>
      <c r="J45" s="109">
        <v>1.8</v>
      </c>
      <c r="K45" s="112">
        <v>2</v>
      </c>
      <c r="L45" s="142">
        <v>8.0027998205211635</v>
      </c>
      <c r="M45" s="171">
        <v>4.1163383837448908</v>
      </c>
      <c r="N45" s="142">
        <v>2.9495252048520757</v>
      </c>
      <c r="O45" s="43" t="s">
        <v>122</v>
      </c>
      <c r="P45" s="109">
        <v>2.8</v>
      </c>
      <c r="Q45" s="43" t="s">
        <v>104</v>
      </c>
      <c r="R45" s="249">
        <v>2.7</v>
      </c>
      <c r="S45" s="74" t="s">
        <v>72</v>
      </c>
      <c r="T45" s="74" t="s">
        <v>78</v>
      </c>
      <c r="U45" s="74" t="s">
        <v>72</v>
      </c>
      <c r="V45" s="74" t="s">
        <v>91</v>
      </c>
      <c r="W45" s="74" t="s">
        <v>90</v>
      </c>
      <c r="Y45" s="3">
        <f>E45-D45</f>
        <v>0.37517715945192753</v>
      </c>
      <c r="Z45" s="5"/>
      <c r="AA45" s="5"/>
      <c r="AB45" s="5"/>
      <c r="AD45" s="1" t="s">
        <v>45</v>
      </c>
      <c r="AE45" s="3">
        <v>2.8</v>
      </c>
      <c r="AF45" s="3">
        <f>F45-AE45</f>
        <v>-3.8097054547141518E-3</v>
      </c>
      <c r="AG45" s="34" t="str">
        <f>IF(AF45=0,"-",IF(AF45&lt;0,AD$58,AC$58))</f>
        <v>↓</v>
      </c>
      <c r="AH45" s="35">
        <f t="shared" si="31"/>
        <v>0</v>
      </c>
      <c r="AI45" s="33" t="str">
        <f t="shared" si="10"/>
        <v>↓ 0.0</v>
      </c>
      <c r="AL45" s="1" t="s">
        <v>45</v>
      </c>
      <c r="AM45" s="3">
        <v>2.7</v>
      </c>
      <c r="AN45" s="3">
        <f>H45-AM45</f>
        <v>-0.90000000000000013</v>
      </c>
      <c r="AO45" s="34" t="str">
        <f>IF(AN45=0,"-",IF(AN45&lt;0,AL$58,AK$58))</f>
        <v>↓</v>
      </c>
      <c r="AP45" s="35">
        <f t="shared" si="32"/>
        <v>0.9</v>
      </c>
      <c r="AQ45" s="33" t="str">
        <f t="shared" si="29"/>
        <v>↓ 0.9</v>
      </c>
      <c r="AT45" s="1" t="s">
        <v>45</v>
      </c>
      <c r="AU45" s="3">
        <v>2.9</v>
      </c>
      <c r="AV45" s="3">
        <f>N45-AU45</f>
        <v>4.9525204852075788E-2</v>
      </c>
      <c r="AW45" s="34" t="str">
        <f>IF(AV45=0,"-",IF(AV45&lt;0,AT$58,AS$58))</f>
        <v>↑</v>
      </c>
      <c r="AX45" s="35">
        <f t="shared" si="33"/>
        <v>0</v>
      </c>
      <c r="AY45" s="33" t="str">
        <f t="shared" si="14"/>
        <v>↑ 0.0</v>
      </c>
      <c r="BB45" s="1" t="s">
        <v>45</v>
      </c>
      <c r="BC45" s="3">
        <v>2.5</v>
      </c>
      <c r="BD45" s="3">
        <f>P45-BC45</f>
        <v>0.29999999999999982</v>
      </c>
      <c r="BE45" s="34" t="str">
        <f>IF(BD45=0,"-",IF(BD45&lt;0,BB$58,BA$58))</f>
        <v>↑</v>
      </c>
      <c r="BF45" s="35">
        <f t="shared" si="34"/>
        <v>0.3</v>
      </c>
      <c r="BG45" s="33" t="str">
        <f t="shared" si="30"/>
        <v>↑ 0.3</v>
      </c>
    </row>
    <row r="46" spans="2:59" ht="12.75" customHeight="1">
      <c r="B46" s="108"/>
      <c r="C46" s="205" t="s">
        <v>70</v>
      </c>
      <c r="D46" s="80">
        <v>2.9561372221591737</v>
      </c>
      <c r="E46" s="224">
        <v>5.230545139606523</v>
      </c>
      <c r="F46" s="109">
        <v>5.0029180259180555</v>
      </c>
      <c r="G46" s="43" t="s">
        <v>122</v>
      </c>
      <c r="H46" s="109">
        <v>4.8</v>
      </c>
      <c r="I46" s="43" t="s">
        <v>104</v>
      </c>
      <c r="J46" s="109">
        <v>4.5</v>
      </c>
      <c r="K46" s="112">
        <v>4</v>
      </c>
      <c r="L46" s="142">
        <v>1.8512718695471428</v>
      </c>
      <c r="M46" s="171">
        <v>0.32662145786127567</v>
      </c>
      <c r="N46" s="142">
        <v>0.24606066464284859</v>
      </c>
      <c r="O46" s="43" t="s">
        <v>92</v>
      </c>
      <c r="P46" s="282">
        <v>-0.2</v>
      </c>
      <c r="Q46" s="43" t="s">
        <v>110</v>
      </c>
      <c r="R46" s="249">
        <v>1</v>
      </c>
      <c r="S46" s="74">
        <v>3.65</v>
      </c>
      <c r="T46" s="74">
        <v>3.45</v>
      </c>
      <c r="U46" s="80">
        <v>3.1</v>
      </c>
      <c r="V46" s="74">
        <v>2.75</v>
      </c>
      <c r="W46" s="80">
        <v>2.5</v>
      </c>
      <c r="Y46" s="3">
        <f>E46-D46</f>
        <v>2.2744079174473493</v>
      </c>
      <c r="Z46" s="5"/>
      <c r="AA46" s="5"/>
      <c r="AB46" s="5"/>
      <c r="AD46" s="1" t="s">
        <v>59</v>
      </c>
      <c r="AE46" s="3">
        <v>5</v>
      </c>
      <c r="AF46" s="3">
        <f>F46-AE46</f>
        <v>2.9180259180554557E-3</v>
      </c>
      <c r="AG46" s="34" t="str">
        <f>IF(AF46=0,"-",IF(AF46&lt;0,AD$58,AC$58))</f>
        <v>↑</v>
      </c>
      <c r="AH46" s="35">
        <f t="shared" si="31"/>
        <v>0</v>
      </c>
      <c r="AI46" s="33" t="str">
        <f t="shared" si="10"/>
        <v>↑ 0.0</v>
      </c>
      <c r="AL46" s="1" t="s">
        <v>59</v>
      </c>
      <c r="AM46" s="3">
        <v>4.5</v>
      </c>
      <c r="AN46" s="3">
        <f>H46-AM46</f>
        <v>0.29999999999999982</v>
      </c>
      <c r="AO46" s="34" t="str">
        <f>IF(AN46=0,"-",IF(AN46&lt;0,AL$58,AK$58))</f>
        <v>↑</v>
      </c>
      <c r="AP46" s="35">
        <f t="shared" si="32"/>
        <v>0.3</v>
      </c>
      <c r="AQ46" s="33" t="str">
        <f t="shared" si="29"/>
        <v>↑ 0.3</v>
      </c>
      <c r="AT46" s="1" t="s">
        <v>59</v>
      </c>
      <c r="AU46" s="3">
        <v>0.5</v>
      </c>
      <c r="AV46" s="3">
        <f>N46-AU46</f>
        <v>-0.25393933535715141</v>
      </c>
      <c r="AW46" s="34" t="str">
        <f>IF(AV46=0,"-",IF(AV46&lt;0,AT$58,AS$58))</f>
        <v>↓</v>
      </c>
      <c r="AX46" s="35">
        <f t="shared" si="33"/>
        <v>0.3</v>
      </c>
      <c r="AY46" s="33" t="str">
        <f t="shared" si="14"/>
        <v>↓ 0.3</v>
      </c>
      <c r="BB46" s="1" t="s">
        <v>59</v>
      </c>
      <c r="BC46" s="3">
        <v>1.8</v>
      </c>
      <c r="BD46" s="3">
        <f>P46-BC46</f>
        <v>-2</v>
      </c>
      <c r="BE46" s="34" t="str">
        <f>IF(BD46=0,"-",IF(BD46&lt;0,BB$58,BA$58))</f>
        <v>↓</v>
      </c>
      <c r="BF46" s="35">
        <f t="shared" si="34"/>
        <v>2</v>
      </c>
      <c r="BG46" s="33" t="str">
        <f t="shared" si="30"/>
        <v>↓ 2.0</v>
      </c>
    </row>
    <row r="47" spans="2:59" ht="12.75" customHeight="1">
      <c r="B47" s="209"/>
      <c r="C47" s="208" t="s">
        <v>71</v>
      </c>
      <c r="D47" s="141">
        <v>0.91301834461667131</v>
      </c>
      <c r="E47" s="225">
        <v>1.3917864323004288</v>
      </c>
      <c r="F47" s="161">
        <v>0.17784055237170029</v>
      </c>
      <c r="G47" s="44" t="s">
        <v>101</v>
      </c>
      <c r="H47" s="161">
        <v>0.7</v>
      </c>
      <c r="I47" s="44" t="s">
        <v>93</v>
      </c>
      <c r="J47" s="161">
        <v>0.9</v>
      </c>
      <c r="K47" s="113">
        <v>0.4</v>
      </c>
      <c r="L47" s="143">
        <v>2.5179940253820821</v>
      </c>
      <c r="M47" s="172">
        <v>3.2485173638329896</v>
      </c>
      <c r="N47" s="143">
        <v>2.7373345792504269</v>
      </c>
      <c r="O47" s="44" t="s">
        <v>95</v>
      </c>
      <c r="P47" s="161">
        <v>3.5</v>
      </c>
      <c r="Q47" s="44" t="s">
        <v>127</v>
      </c>
      <c r="R47" s="251">
        <v>2.5</v>
      </c>
      <c r="S47" s="141" t="s">
        <v>46</v>
      </c>
      <c r="T47" s="141" t="s">
        <v>46</v>
      </c>
      <c r="U47" s="84">
        <v>0.25</v>
      </c>
      <c r="V47" s="84">
        <v>0.75</v>
      </c>
      <c r="W47" s="141">
        <v>1</v>
      </c>
      <c r="Y47" s="3">
        <f>E47-D47</f>
        <v>0.47876808768375745</v>
      </c>
      <c r="Z47" s="5"/>
      <c r="AA47" s="5"/>
      <c r="AB47" s="5"/>
      <c r="AD47" s="1" t="s">
        <v>56</v>
      </c>
      <c r="AE47" s="3">
        <v>0</v>
      </c>
      <c r="AF47" s="3">
        <f>F47-AE47</f>
        <v>0.17784055237170029</v>
      </c>
      <c r="AG47" s="34" t="str">
        <f>IF(AF47=0,"-",IF(AF47&lt;0,AD$58,AC$58))</f>
        <v>↑</v>
      </c>
      <c r="AH47" s="35">
        <f t="shared" si="31"/>
        <v>0.2</v>
      </c>
      <c r="AI47" s="33" t="str">
        <f t="shared" si="10"/>
        <v>↑ 0.2</v>
      </c>
      <c r="AL47" s="1" t="s">
        <v>56</v>
      </c>
      <c r="AM47" s="3">
        <v>0.9</v>
      </c>
      <c r="AN47" s="3">
        <f>H47-AM47</f>
        <v>-0.20000000000000007</v>
      </c>
      <c r="AO47" s="34" t="str">
        <f>IF(AN47=0,"-",IF(AN47&lt;0,AL$58,AK$58))</f>
        <v>↓</v>
      </c>
      <c r="AP47" s="35">
        <f t="shared" si="32"/>
        <v>0.2</v>
      </c>
      <c r="AQ47" s="33" t="str">
        <f t="shared" si="29"/>
        <v>↓ 0.2</v>
      </c>
      <c r="AT47" s="1" t="s">
        <v>56</v>
      </c>
      <c r="AU47" s="3">
        <v>2.6</v>
      </c>
      <c r="AV47" s="3">
        <f>N47-AU47</f>
        <v>0.1373345792504268</v>
      </c>
      <c r="AW47" s="34" t="str">
        <f>IF(AV47=0,"-",IF(AV47&lt;0,AT$58,AS$58))</f>
        <v>↑</v>
      </c>
      <c r="AX47" s="35">
        <f t="shared" si="33"/>
        <v>0.1</v>
      </c>
      <c r="AY47" s="33" t="str">
        <f t="shared" si="14"/>
        <v>↑ 0.1</v>
      </c>
      <c r="BB47" s="1" t="s">
        <v>56</v>
      </c>
      <c r="BC47" s="3">
        <v>2.2999999999999998</v>
      </c>
      <c r="BD47" s="3">
        <f>P47-BC47</f>
        <v>1.2000000000000002</v>
      </c>
      <c r="BE47" s="34" t="str">
        <f>IF(BD47=0,"-",IF(BD47&lt;0,BB$58,BA$58))</f>
        <v>↑</v>
      </c>
      <c r="BF47" s="35">
        <f t="shared" si="34"/>
        <v>1.2</v>
      </c>
      <c r="BG47" s="33" t="str">
        <f t="shared" si="30"/>
        <v>↑ 1.2</v>
      </c>
    </row>
    <row r="48" spans="2:59" ht="12.65" hidden="1" customHeight="1">
      <c r="B48" s="209"/>
      <c r="C48" s="208" t="s">
        <v>47</v>
      </c>
      <c r="D48" s="141">
        <v>6.3623699243621266</v>
      </c>
      <c r="E48" s="225">
        <v>2.0343850695813566</v>
      </c>
      <c r="F48" s="161">
        <v>0.9</v>
      </c>
      <c r="G48" s="44" t="s">
        <v>117</v>
      </c>
      <c r="H48" s="161">
        <v>2.5</v>
      </c>
      <c r="I48" s="44" t="s">
        <v>79</v>
      </c>
      <c r="J48" s="161">
        <v>4.5</v>
      </c>
      <c r="K48" s="113">
        <v>3.5</v>
      </c>
      <c r="L48" s="145">
        <v>4.3946116281425924</v>
      </c>
      <c r="M48" s="229">
        <v>4.2084662020359564</v>
      </c>
      <c r="N48" s="203" t="s">
        <v>79</v>
      </c>
      <c r="O48" s="44" t="s">
        <v>79</v>
      </c>
      <c r="P48" s="161" t="s">
        <v>79</v>
      </c>
      <c r="Q48" s="44" t="s">
        <v>79</v>
      </c>
      <c r="R48" s="251">
        <v>2.5</v>
      </c>
      <c r="S48" s="84">
        <v>3.25</v>
      </c>
      <c r="T48" s="84">
        <v>4.75</v>
      </c>
      <c r="U48" s="141">
        <v>4.5</v>
      </c>
      <c r="V48" s="202" t="s">
        <v>79</v>
      </c>
      <c r="W48" s="202" t="s">
        <v>79</v>
      </c>
      <c r="Y48" s="3">
        <f>E48-D48</f>
        <v>-4.3279848547807696</v>
      </c>
      <c r="Z48" s="5"/>
      <c r="AA48" s="5"/>
      <c r="AB48" s="5"/>
      <c r="AD48" s="1" t="s">
        <v>47</v>
      </c>
      <c r="AE48" s="3">
        <v>2</v>
      </c>
      <c r="AF48" s="3">
        <f>F48-AE48</f>
        <v>-1.1000000000000001</v>
      </c>
      <c r="AG48" s="34" t="str">
        <f>IF(AF48=0,"-",IF(AF48&lt;0,AD$58,AC$58))</f>
        <v>↓</v>
      </c>
      <c r="AH48" s="35">
        <f t="shared" si="31"/>
        <v>1.1000000000000001</v>
      </c>
      <c r="AI48" s="33" t="str">
        <f t="shared" si="10"/>
        <v>↓ 1.1</v>
      </c>
      <c r="AL48" s="1" t="s">
        <v>47</v>
      </c>
      <c r="AM48" s="3">
        <v>2.5</v>
      </c>
      <c r="AN48" s="3"/>
      <c r="AO48" s="34" t="str">
        <f>IF(AN48=0,"-",IF(AN48&lt;0,AL$58,AK$58))</f>
        <v>-</v>
      </c>
      <c r="AP48" s="35" t="str">
        <f t="shared" si="32"/>
        <v xml:space="preserve"> </v>
      </c>
      <c r="AQ48" s="33" t="str">
        <f t="shared" si="29"/>
        <v xml:space="preserve">-  </v>
      </c>
      <c r="AT48" s="1" t="s">
        <v>47</v>
      </c>
      <c r="AU48" s="3" t="s">
        <v>79</v>
      </c>
      <c r="AV48" s="3"/>
      <c r="AW48" s="34" t="str">
        <f>IF(AV48=0,"-",IF(AV48&lt;0,AT$58,AS$58))</f>
        <v>-</v>
      </c>
      <c r="AX48" s="35" t="str">
        <f t="shared" si="33"/>
        <v xml:space="preserve"> </v>
      </c>
      <c r="AY48" s="33" t="str">
        <f t="shared" si="14"/>
        <v xml:space="preserve">-  </v>
      </c>
      <c r="BB48" s="1" t="s">
        <v>47</v>
      </c>
      <c r="BC48" s="3" t="s">
        <v>79</v>
      </c>
      <c r="BD48" s="3"/>
      <c r="BE48" s="34" t="str">
        <f>IF(BD48=0,"-",IF(BD48&lt;0,BB$58,BA$58))</f>
        <v>-</v>
      </c>
      <c r="BF48" s="35" t="str">
        <f t="shared" si="34"/>
        <v xml:space="preserve"> </v>
      </c>
      <c r="BG48" s="33" t="str">
        <f t="shared" si="30"/>
        <v xml:space="preserve">-  </v>
      </c>
    </row>
    <row r="49" spans="2:59" ht="12.75" hidden="1" customHeight="1">
      <c r="B49" s="163" t="s">
        <v>48</v>
      </c>
      <c r="C49" s="162"/>
      <c r="D49" s="80"/>
      <c r="E49" s="224"/>
      <c r="F49" s="109"/>
      <c r="G49" s="197"/>
      <c r="H49" s="109"/>
      <c r="I49" s="233"/>
      <c r="J49" s="109"/>
      <c r="K49" s="112"/>
      <c r="L49" s="142"/>
      <c r="M49" s="171"/>
      <c r="N49" s="142"/>
      <c r="O49" s="171"/>
      <c r="P49" s="142"/>
      <c r="Q49" s="171"/>
      <c r="R49" s="254"/>
      <c r="S49" s="74"/>
      <c r="T49" s="74"/>
      <c r="U49" s="74"/>
      <c r="V49" s="74"/>
      <c r="W49" s="74"/>
      <c r="Y49" s="3"/>
      <c r="Z49" s="5"/>
      <c r="AA49" s="5"/>
      <c r="AB49" s="5"/>
      <c r="AC49" s="4" t="s">
        <v>48</v>
      </c>
      <c r="AE49" s="3"/>
      <c r="AF49" s="3"/>
      <c r="AG49" s="34"/>
      <c r="AH49" s="35" t="str">
        <f t="shared" si="31"/>
        <v xml:space="preserve"> </v>
      </c>
      <c r="AI49" s="33" t="str">
        <f t="shared" si="10"/>
        <v xml:space="preserve">  </v>
      </c>
      <c r="AK49" s="4" t="s">
        <v>48</v>
      </c>
      <c r="AM49" s="3"/>
      <c r="AN49" s="3"/>
      <c r="AO49" s="34"/>
      <c r="AP49" s="35" t="str">
        <f t="shared" si="32"/>
        <v xml:space="preserve"> </v>
      </c>
      <c r="AQ49" s="33" t="str">
        <f t="shared" si="29"/>
        <v xml:space="preserve">  </v>
      </c>
      <c r="AS49" s="4" t="s">
        <v>48</v>
      </c>
      <c r="AU49" s="3"/>
      <c r="AV49" s="3"/>
      <c r="AW49" s="34"/>
      <c r="AX49" s="35" t="str">
        <f t="shared" si="33"/>
        <v xml:space="preserve"> </v>
      </c>
      <c r="AY49" s="33" t="str">
        <f t="shared" si="14"/>
        <v xml:space="preserve">  </v>
      </c>
      <c r="BA49" s="4" t="s">
        <v>48</v>
      </c>
      <c r="BC49" s="3"/>
      <c r="BD49" s="3"/>
      <c r="BE49" s="34"/>
      <c r="BF49" s="35" t="str">
        <f t="shared" si="34"/>
        <v xml:space="preserve"> </v>
      </c>
      <c r="BG49" s="33" t="str">
        <f t="shared" si="30"/>
        <v xml:space="preserve">  </v>
      </c>
    </row>
    <row r="50" spans="2:59" ht="12.65" hidden="1" customHeight="1">
      <c r="B50" s="209"/>
      <c r="C50" s="208" t="s">
        <v>49</v>
      </c>
      <c r="D50" s="141">
        <v>2.1539935618230923</v>
      </c>
      <c r="E50" s="225">
        <v>0.52136797719793637</v>
      </c>
      <c r="F50" s="161">
        <v>2.644311548864652</v>
      </c>
      <c r="G50" s="44" t="s">
        <v>123</v>
      </c>
      <c r="H50" s="161">
        <v>2</v>
      </c>
      <c r="I50" s="234" t="s">
        <v>98</v>
      </c>
      <c r="J50" s="161">
        <v>2.2999999999999998</v>
      </c>
      <c r="K50" s="263">
        <v>2.25</v>
      </c>
      <c r="L50" s="143">
        <v>11.643319777074854</v>
      </c>
      <c r="M50" s="172">
        <v>7.5813995322899883</v>
      </c>
      <c r="N50" s="143">
        <v>4.2655653002700449</v>
      </c>
      <c r="O50" s="44" t="s">
        <v>98</v>
      </c>
      <c r="P50" s="161">
        <v>4.0999999999999996</v>
      </c>
      <c r="Q50" s="44" t="s">
        <v>98</v>
      </c>
      <c r="R50" s="251">
        <v>3</v>
      </c>
      <c r="S50" s="84">
        <v>11.25</v>
      </c>
      <c r="T50" s="84">
        <v>8.25</v>
      </c>
      <c r="U50" s="141">
        <v>5</v>
      </c>
      <c r="V50" s="84">
        <v>4.75</v>
      </c>
      <c r="W50" s="84">
        <v>4.25</v>
      </c>
      <c r="Y50" s="3">
        <f>E50-D50</f>
        <v>-1.6326255846251558</v>
      </c>
      <c r="Z50" s="5"/>
      <c r="AA50" s="5"/>
      <c r="AB50" s="5"/>
      <c r="AD50" s="1" t="s">
        <v>49</v>
      </c>
      <c r="AE50" s="3">
        <v>2</v>
      </c>
      <c r="AF50" s="3">
        <f>F50-AE50</f>
        <v>0.64431154886465203</v>
      </c>
      <c r="AG50" s="34" t="str">
        <f>IF(AF50=0,"-",IF(AF50&lt;0,AD$58,AC$58))</f>
        <v>↑</v>
      </c>
      <c r="AH50" s="35">
        <f t="shared" si="31"/>
        <v>0.6</v>
      </c>
      <c r="AI50" s="33" t="str">
        <f t="shared" si="10"/>
        <v>↑ 0.6</v>
      </c>
      <c r="AL50" s="1" t="s">
        <v>49</v>
      </c>
      <c r="AM50" s="3" t="s">
        <v>79</v>
      </c>
      <c r="AN50" s="3"/>
      <c r="AO50" s="34" t="str">
        <f>IF(AN50=0,"-",IF(AN50&lt;0,AL$58,AK$58))</f>
        <v>-</v>
      </c>
      <c r="AP50" s="35" t="str">
        <f t="shared" si="32"/>
        <v xml:space="preserve"> </v>
      </c>
      <c r="AQ50" s="33" t="str">
        <f t="shared" si="29"/>
        <v xml:space="preserve">-  </v>
      </c>
      <c r="AT50" s="1" t="s">
        <v>49</v>
      </c>
      <c r="AU50" s="3" t="s">
        <v>79</v>
      </c>
      <c r="AV50" s="3"/>
      <c r="AW50" s="34" t="str">
        <f>IF(AV50=0,"-",IF(AV50&lt;0,AT$58,AS$58))</f>
        <v>-</v>
      </c>
      <c r="AX50" s="35" t="str">
        <f t="shared" si="33"/>
        <v xml:space="preserve"> </v>
      </c>
      <c r="AY50" s="33" t="str">
        <f t="shared" si="14"/>
        <v xml:space="preserve">-  </v>
      </c>
      <c r="BB50" s="1" t="s">
        <v>49</v>
      </c>
      <c r="BC50" s="3" t="s">
        <v>79</v>
      </c>
      <c r="BD50" s="3"/>
      <c r="BE50" s="34" t="str">
        <f>IF(BD50=0,"-",IF(BD50&lt;0,BB$58,BA$58))</f>
        <v>-</v>
      </c>
      <c r="BF50" s="35" t="str">
        <f t="shared" si="34"/>
        <v xml:space="preserve"> </v>
      </c>
      <c r="BG50" s="33" t="str">
        <f t="shared" si="30"/>
        <v xml:space="preserve">-  </v>
      </c>
    </row>
    <row r="51" spans="2:59" ht="12.75" customHeight="1">
      <c r="B51" s="163" t="s">
        <v>50</v>
      </c>
      <c r="C51" s="162"/>
      <c r="D51" s="80"/>
      <c r="E51" s="224"/>
      <c r="F51" s="109"/>
      <c r="G51" s="197"/>
      <c r="H51" s="109"/>
      <c r="I51" s="233"/>
      <c r="J51" s="109"/>
      <c r="K51" s="112"/>
      <c r="L51" s="142"/>
      <c r="M51" s="171"/>
      <c r="N51" s="142"/>
      <c r="O51" s="171"/>
      <c r="P51" s="142"/>
      <c r="Q51" s="171"/>
      <c r="R51" s="254"/>
      <c r="S51" s="74"/>
      <c r="T51" s="74"/>
      <c r="U51" s="74"/>
      <c r="V51" s="74"/>
      <c r="W51" s="74"/>
      <c r="Y51" s="3"/>
      <c r="Z51" s="5"/>
      <c r="AA51" s="5"/>
      <c r="AB51" s="5"/>
      <c r="AC51" s="4" t="s">
        <v>50</v>
      </c>
      <c r="AE51" s="3"/>
      <c r="AF51" s="3"/>
      <c r="AG51" s="34"/>
      <c r="AH51" s="35" t="str">
        <f t="shared" si="31"/>
        <v xml:space="preserve"> </v>
      </c>
      <c r="AI51" s="33" t="str">
        <f t="shared" si="10"/>
        <v xml:space="preserve">  </v>
      </c>
      <c r="AK51" s="4" t="s">
        <v>50</v>
      </c>
      <c r="AM51" s="3"/>
      <c r="AN51" s="3"/>
      <c r="AO51" s="34"/>
      <c r="AP51" s="35" t="str">
        <f t="shared" si="32"/>
        <v xml:space="preserve"> </v>
      </c>
      <c r="AQ51" s="33" t="str">
        <f t="shared" si="29"/>
        <v xml:space="preserve">  </v>
      </c>
      <c r="AS51" s="4" t="s">
        <v>50</v>
      </c>
      <c r="AU51" s="3"/>
      <c r="AV51" s="3"/>
      <c r="AW51" s="34"/>
      <c r="AX51" s="35" t="str">
        <f t="shared" si="33"/>
        <v xml:space="preserve"> </v>
      </c>
      <c r="AY51" s="33" t="str">
        <f t="shared" si="14"/>
        <v xml:space="preserve">  </v>
      </c>
      <c r="BA51" s="4" t="s">
        <v>50</v>
      </c>
      <c r="BC51" s="3"/>
      <c r="BD51" s="3"/>
      <c r="BE51" s="34"/>
      <c r="BF51" s="35" t="str">
        <f t="shared" si="34"/>
        <v xml:space="preserve"> </v>
      </c>
      <c r="BG51" s="33" t="str">
        <f t="shared" si="30"/>
        <v xml:space="preserve">  </v>
      </c>
    </row>
    <row r="52" spans="2:59" ht="12.75" customHeight="1">
      <c r="B52" s="19"/>
      <c r="C52" s="162" t="s">
        <v>51</v>
      </c>
      <c r="D52" s="80">
        <v>2.0581366170400837</v>
      </c>
      <c r="E52" s="224">
        <v>0.8061045522678788</v>
      </c>
      <c r="F52" s="109">
        <v>0.53484353135274376</v>
      </c>
      <c r="G52" s="43" t="s">
        <v>92</v>
      </c>
      <c r="H52" s="109">
        <v>0.7</v>
      </c>
      <c r="I52" s="43" t="s">
        <v>111</v>
      </c>
      <c r="J52" s="109">
        <v>1.3</v>
      </c>
      <c r="K52" s="112">
        <v>1.5</v>
      </c>
      <c r="L52" s="142">
        <v>7.0398727254648392</v>
      </c>
      <c r="M52" s="171">
        <v>6.0752438457965825</v>
      </c>
      <c r="N52" s="142">
        <v>4.361152465189587</v>
      </c>
      <c r="O52" s="43" t="s">
        <v>92</v>
      </c>
      <c r="P52" s="109">
        <v>3.2</v>
      </c>
      <c r="Q52" s="43" t="s">
        <v>117</v>
      </c>
      <c r="R52" s="249">
        <v>3.7</v>
      </c>
      <c r="S52" s="80">
        <v>7</v>
      </c>
      <c r="T52" s="74">
        <v>8.25</v>
      </c>
      <c r="U52" s="74">
        <v>7.75</v>
      </c>
      <c r="V52" s="80">
        <v>7</v>
      </c>
      <c r="W52" s="74">
        <v>6.75</v>
      </c>
      <c r="Y52" s="3">
        <f>E52-D52</f>
        <v>-1.2520320647722047</v>
      </c>
      <c r="Z52" s="5"/>
      <c r="AA52" s="5"/>
      <c r="AB52" s="5"/>
      <c r="AD52" s="1" t="s">
        <v>51</v>
      </c>
      <c r="AE52" s="3">
        <v>0.8</v>
      </c>
      <c r="AF52" s="3">
        <f>F52-AE52</f>
        <v>-0.26515646864725628</v>
      </c>
      <c r="AG52" s="34" t="str">
        <f>IF(AF52=0,"-",IF(AF52&lt;0,AD$58,AC$58))</f>
        <v>↓</v>
      </c>
      <c r="AH52" s="35">
        <f t="shared" si="31"/>
        <v>0.3</v>
      </c>
      <c r="AI52" s="33" t="str">
        <f t="shared" si="10"/>
        <v>↓ 0.3</v>
      </c>
      <c r="AL52" s="1" t="s">
        <v>51</v>
      </c>
      <c r="AM52" s="3">
        <v>1.4</v>
      </c>
      <c r="AN52" s="3">
        <f>H52-AM52</f>
        <v>-0.7</v>
      </c>
      <c r="AO52" s="34" t="str">
        <f>IF(AN52=0,"-",IF(AN52&lt;0,AL$58,AK$58))</f>
        <v>↓</v>
      </c>
      <c r="AP52" s="35">
        <f t="shared" si="32"/>
        <v>0.7</v>
      </c>
      <c r="AQ52" s="33" t="str">
        <f t="shared" si="29"/>
        <v>↓ 0.7</v>
      </c>
      <c r="AT52" s="1" t="s">
        <v>51</v>
      </c>
      <c r="AU52" s="3">
        <v>4.7</v>
      </c>
      <c r="AV52" s="3">
        <f>N52-AU52</f>
        <v>-0.33884753481041319</v>
      </c>
      <c r="AW52" s="34" t="str">
        <f>IF(AV52=0,"-",IF(AV52&lt;0,AT$58,AS$58))</f>
        <v>↓</v>
      </c>
      <c r="AX52" s="35">
        <f t="shared" si="33"/>
        <v>0.3</v>
      </c>
      <c r="AY52" s="33" t="str">
        <f t="shared" si="14"/>
        <v>↓ 0.3</v>
      </c>
      <c r="BB52" s="1" t="s">
        <v>51</v>
      </c>
      <c r="BC52" s="3">
        <v>4.3</v>
      </c>
      <c r="BD52" s="3">
        <f>P52-BC52</f>
        <v>-1.0999999999999996</v>
      </c>
      <c r="BE52" s="34" t="str">
        <f>IF(BD52=0,"-",IF(BD52&lt;0,BB$58,BA$58))</f>
        <v>↓</v>
      </c>
      <c r="BF52" s="35">
        <f t="shared" si="34"/>
        <v>1.1000000000000001</v>
      </c>
      <c r="BG52" s="33" t="str">
        <f t="shared" si="30"/>
        <v>↓ 1.1</v>
      </c>
    </row>
    <row r="53" spans="2:59" ht="12.75" customHeight="1">
      <c r="B53" s="283"/>
      <c r="C53" s="284" t="s">
        <v>64</v>
      </c>
      <c r="D53" s="141">
        <v>1.3539178864967782</v>
      </c>
      <c r="E53" s="225">
        <v>3.8060862556070068</v>
      </c>
      <c r="F53" s="161">
        <v>3.2364811772258681</v>
      </c>
      <c r="G53" s="44" t="s">
        <v>101</v>
      </c>
      <c r="H53" s="161">
        <v>3.8</v>
      </c>
      <c r="I53" s="44" t="s">
        <v>115</v>
      </c>
      <c r="J53" s="161">
        <v>3.5</v>
      </c>
      <c r="K53" s="113">
        <v>3</v>
      </c>
      <c r="L53" s="143">
        <v>6.657042027590637</v>
      </c>
      <c r="M53" s="172">
        <v>6.0911415250413592</v>
      </c>
      <c r="N53" s="143">
        <v>0.98525659200454696</v>
      </c>
      <c r="O53" s="44" t="s">
        <v>125</v>
      </c>
      <c r="P53" s="161">
        <v>2.2999999999999998</v>
      </c>
      <c r="Q53" s="44" t="s">
        <v>109</v>
      </c>
      <c r="R53" s="251">
        <v>2.4</v>
      </c>
      <c r="S53" s="141">
        <v>1.5</v>
      </c>
      <c r="T53" s="141">
        <v>3</v>
      </c>
      <c r="U53" s="141">
        <v>2.5</v>
      </c>
      <c r="V53" s="84">
        <v>2.25</v>
      </c>
      <c r="W53" s="141">
        <v>2</v>
      </c>
      <c r="Y53" s="3">
        <f>E53-D53</f>
        <v>2.4521683691102285</v>
      </c>
      <c r="Z53" s="5"/>
      <c r="AA53" s="5"/>
      <c r="AB53" s="5"/>
      <c r="AD53" s="1" t="s">
        <v>64</v>
      </c>
      <c r="AE53" s="3">
        <v>3</v>
      </c>
      <c r="AF53" s="3">
        <f>F53-AE53</f>
        <v>0.23648117722586814</v>
      </c>
      <c r="AG53" s="34" t="str">
        <f>IF(AF53=0,"-",IF(AF53&lt;0,AD$58,AC$58))</f>
        <v>↑</v>
      </c>
      <c r="AH53" s="35">
        <f t="shared" si="31"/>
        <v>0.2</v>
      </c>
      <c r="AI53" s="33" t="str">
        <f t="shared" si="10"/>
        <v>↑ 0.2</v>
      </c>
      <c r="AL53" s="1" t="s">
        <v>64</v>
      </c>
      <c r="AM53" s="3">
        <v>3.3</v>
      </c>
      <c r="AN53" s="3">
        <f>H53-AM53</f>
        <v>0.5</v>
      </c>
      <c r="AO53" s="34" t="str">
        <f>IF(AN53=0,"-",IF(AN53&lt;0,AL$58,AK$58))</f>
        <v>↑</v>
      </c>
      <c r="AP53" s="35">
        <f t="shared" si="32"/>
        <v>0.5</v>
      </c>
      <c r="AQ53" s="33" t="str">
        <f t="shared" si="29"/>
        <v>↑ 0.5</v>
      </c>
      <c r="AT53" s="1" t="s">
        <v>64</v>
      </c>
      <c r="AU53" s="3">
        <v>3.5289999999999999</v>
      </c>
      <c r="AV53" s="3">
        <f>N53-AU53</f>
        <v>-2.5437434079954531</v>
      </c>
      <c r="AW53" s="34" t="str">
        <f>IF(AV53=0,"-",IF(AV53&lt;0,AT$58,AS$58))</f>
        <v>↓</v>
      </c>
      <c r="AX53" s="35">
        <f t="shared" si="33"/>
        <v>2.5</v>
      </c>
      <c r="AY53" s="33" t="str">
        <f t="shared" si="14"/>
        <v>↓ 2.5</v>
      </c>
      <c r="BB53" s="1" t="s">
        <v>64</v>
      </c>
      <c r="BC53" s="3">
        <v>2.8919999999999999</v>
      </c>
      <c r="BD53" s="3">
        <f>P53-BC53</f>
        <v>-0.59200000000000008</v>
      </c>
      <c r="BE53" s="34" t="str">
        <f>IF(BD53=0,"-",IF(BD53&lt;0,BB$58,BA$58))</f>
        <v>↓</v>
      </c>
      <c r="BF53" s="35">
        <f t="shared" si="34"/>
        <v>0.6</v>
      </c>
      <c r="BG53" s="33" t="str">
        <f t="shared" si="30"/>
        <v>↓ 0.6</v>
      </c>
    </row>
    <row r="54" spans="2:59" ht="12.75" hidden="1" customHeight="1">
      <c r="B54" s="285"/>
      <c r="C54" s="286" t="s">
        <v>145</v>
      </c>
      <c r="D54" s="203">
        <v>6.2178452402269571</v>
      </c>
      <c r="E54" s="287">
        <v>6.535958813092928</v>
      </c>
      <c r="F54" s="288">
        <v>6.0573353428208305</v>
      </c>
      <c r="G54" s="289" t="s">
        <v>79</v>
      </c>
      <c r="H54" s="288">
        <v>6.3</v>
      </c>
      <c r="I54" s="289" t="s">
        <v>79</v>
      </c>
      <c r="J54" s="288">
        <v>6.4</v>
      </c>
      <c r="K54" s="290">
        <v>6.5</v>
      </c>
      <c r="L54" s="145">
        <v>5.2068081991215314</v>
      </c>
      <c r="M54" s="291">
        <v>4.3663564408106499</v>
      </c>
      <c r="N54" s="145">
        <v>3.4669555796316232</v>
      </c>
      <c r="O54" s="289" t="s">
        <v>79</v>
      </c>
      <c r="P54" s="288" t="s">
        <v>79</v>
      </c>
      <c r="Q54" s="289" t="s">
        <v>79</v>
      </c>
      <c r="R54" s="292" t="s">
        <v>79</v>
      </c>
      <c r="S54" s="203">
        <v>2.75</v>
      </c>
      <c r="T54" s="203">
        <v>3.5</v>
      </c>
      <c r="U54" s="203">
        <v>3.5</v>
      </c>
      <c r="V54" s="202" t="s">
        <v>79</v>
      </c>
      <c r="W54" s="203" t="s">
        <v>79</v>
      </c>
      <c r="Y54" s="3"/>
      <c r="Z54" s="5"/>
      <c r="AA54" s="5"/>
      <c r="AB54" s="5"/>
      <c r="AD54" s="1" t="s">
        <v>145</v>
      </c>
      <c r="AE54" s="3" t="s">
        <v>79</v>
      </c>
      <c r="AF54" s="3"/>
      <c r="AG54" s="34" t="str">
        <f>IF(AF54=0,"-",IF(AF54&lt;0,AD$58,AC$58))</f>
        <v>-</v>
      </c>
      <c r="AH54" s="35" t="str">
        <f t="shared" si="31"/>
        <v xml:space="preserve"> </v>
      </c>
      <c r="AI54" s="33" t="str">
        <f t="shared" si="10"/>
        <v xml:space="preserve">-  </v>
      </c>
      <c r="AL54" s="1" t="s">
        <v>145</v>
      </c>
      <c r="AM54" s="3" t="s">
        <v>79</v>
      </c>
      <c r="AN54" s="3"/>
      <c r="AO54" s="34" t="str">
        <f>IF(AN54=0,"-",IF(AN54&lt;0,AL$58,AK$58))</f>
        <v>-</v>
      </c>
      <c r="AP54" s="35" t="str">
        <f t="shared" si="32"/>
        <v xml:space="preserve"> </v>
      </c>
      <c r="AQ54" s="33" t="str">
        <f t="shared" si="29"/>
        <v xml:space="preserve">-  </v>
      </c>
      <c r="AT54" s="1" t="s">
        <v>145</v>
      </c>
      <c r="AU54" s="3" t="s">
        <v>79</v>
      </c>
      <c r="AV54" s="3"/>
      <c r="AW54" s="34" t="str">
        <f>IF(AV54=0,"-",IF(AV54&lt;0,AT$58,AS$58))</f>
        <v>-</v>
      </c>
      <c r="AX54" s="35" t="str">
        <f t="shared" si="33"/>
        <v xml:space="preserve"> </v>
      </c>
      <c r="AY54" s="33" t="str">
        <f t="shared" si="14"/>
        <v xml:space="preserve">-  </v>
      </c>
      <c r="BB54" s="1" t="s">
        <v>145</v>
      </c>
      <c r="BC54" s="3" t="s">
        <v>79</v>
      </c>
      <c r="BD54" s="3"/>
      <c r="BE54" s="34" t="str">
        <f>IF(BD54=0,"-",IF(BD54&lt;0,BB$58,BA$58))</f>
        <v>-</v>
      </c>
      <c r="BF54" s="35" t="str">
        <f t="shared" si="34"/>
        <v xml:space="preserve"> </v>
      </c>
      <c r="BG54" s="33" t="str">
        <f t="shared" si="30"/>
        <v xml:space="preserve">-  </v>
      </c>
    </row>
    <row r="55" spans="2:59" ht="12.75" customHeight="1">
      <c r="B55" s="293" t="s">
        <v>52</v>
      </c>
      <c r="C55" s="294"/>
      <c r="D55" s="295">
        <v>3.645</v>
      </c>
      <c r="E55" s="296">
        <v>3.4929999999999999</v>
      </c>
      <c r="F55" s="201">
        <v>3.2919999999999998</v>
      </c>
      <c r="G55" s="169" t="s">
        <v>100</v>
      </c>
      <c r="H55" s="201">
        <v>3</v>
      </c>
      <c r="I55" s="169" t="s">
        <v>121</v>
      </c>
      <c r="J55" s="201">
        <v>3.1</v>
      </c>
      <c r="K55" s="193">
        <v>2.6</v>
      </c>
      <c r="L55" s="194">
        <v>0</v>
      </c>
      <c r="M55" s="195">
        <v>0</v>
      </c>
      <c r="N55" s="194">
        <v>0</v>
      </c>
      <c r="O55" s="169" t="s">
        <v>156</v>
      </c>
      <c r="P55" s="201">
        <v>4.3</v>
      </c>
      <c r="Q55" s="169" t="s">
        <v>96</v>
      </c>
      <c r="R55" s="259">
        <v>3.8</v>
      </c>
      <c r="S55" s="175"/>
      <c r="T55" s="175"/>
      <c r="U55" s="297"/>
      <c r="V55" s="297"/>
      <c r="W55" s="297"/>
      <c r="Y55" s="3">
        <f>E55-D55</f>
        <v>-0.15200000000000014</v>
      </c>
      <c r="Z55" s="5"/>
      <c r="AA55" s="5"/>
      <c r="AB55" s="5"/>
      <c r="AC55" s="1" t="s">
        <v>52</v>
      </c>
      <c r="AE55" s="3">
        <v>3.3</v>
      </c>
      <c r="AF55" s="3">
        <f>F55-AE55</f>
        <v>-8.0000000000000071E-3</v>
      </c>
      <c r="AG55" s="34" t="str">
        <f>IF(AF55=0,"-",IF(AF55&lt;0,AD$58,AC$58))</f>
        <v>↓</v>
      </c>
      <c r="AH55" s="35">
        <f t="shared" si="31"/>
        <v>0</v>
      </c>
      <c r="AI55" s="33" t="str">
        <f t="shared" si="10"/>
        <v>↓ 0.0</v>
      </c>
      <c r="AK55" s="1" t="s">
        <v>52</v>
      </c>
      <c r="AM55" s="3">
        <v>3.4</v>
      </c>
      <c r="AN55" s="3">
        <f>H55-AM55</f>
        <v>-0.39999999999999991</v>
      </c>
      <c r="AO55" s="34" t="str">
        <f>IF(AN55=0,"-",IF(AN55&lt;0,AL$58,AK$58))</f>
        <v>↓</v>
      </c>
      <c r="AP55" s="35">
        <f t="shared" si="32"/>
        <v>0.4</v>
      </c>
      <c r="AQ55" s="33" t="str">
        <f t="shared" si="29"/>
        <v>↓ 0.4</v>
      </c>
      <c r="AS55" s="1" t="s">
        <v>52</v>
      </c>
      <c r="AU55" s="3">
        <v>5.8</v>
      </c>
      <c r="AV55" s="3">
        <f>N55-AU55</f>
        <v>-5.8</v>
      </c>
      <c r="AW55" s="34" t="str">
        <f>IF(AV55=0,"-",IF(AV55&lt;0,AT$58,AS$58))</f>
        <v>↓</v>
      </c>
      <c r="AX55" s="35">
        <f t="shared" si="33"/>
        <v>5.8</v>
      </c>
      <c r="AY55" s="33" t="str">
        <f t="shared" si="14"/>
        <v>↓ 5.8</v>
      </c>
      <c r="BA55" s="1" t="s">
        <v>52</v>
      </c>
      <c r="BC55" s="3">
        <v>4.4000000000000004</v>
      </c>
      <c r="BD55" s="3">
        <f>P55-BC55</f>
        <v>-0.10000000000000053</v>
      </c>
      <c r="BE55" s="34" t="str">
        <f>IF(BD55=0,"-",IF(BD55&lt;0,BB$58,BA$58))</f>
        <v>↓</v>
      </c>
      <c r="BF55" s="35">
        <f t="shared" si="34"/>
        <v>0.1</v>
      </c>
      <c r="BG55" s="33" t="str">
        <f t="shared" si="30"/>
        <v>↓ 0.1</v>
      </c>
    </row>
    <row r="56" spans="2:59" ht="6.25" customHeight="1">
      <c r="D56" s="71"/>
      <c r="E56" s="71"/>
      <c r="F56" s="100"/>
      <c r="G56" s="101"/>
      <c r="H56" s="33"/>
      <c r="I56" s="102"/>
      <c r="J56" s="70"/>
      <c r="K56" s="80"/>
      <c r="L56" s="74"/>
      <c r="M56" s="74"/>
      <c r="N56" s="99"/>
      <c r="O56" s="99"/>
      <c r="P56" s="99"/>
      <c r="T56" s="3"/>
      <c r="U56" s="3"/>
      <c r="V56" s="85"/>
      <c r="W56" s="85"/>
      <c r="X56" s="5"/>
      <c r="Z56" s="3"/>
      <c r="AA56" s="3"/>
      <c r="AB56" s="34"/>
      <c r="AC56" s="33"/>
      <c r="AG56" s="3"/>
      <c r="AH56" s="3"/>
      <c r="AI56" s="34"/>
      <c r="AJ56" s="35"/>
      <c r="AK56" s="33"/>
      <c r="AO56" s="3"/>
      <c r="AP56" s="3"/>
      <c r="AQ56" s="34"/>
      <c r="AR56" s="35"/>
      <c r="AS56" s="33"/>
      <c r="AW56" s="3"/>
      <c r="AX56" s="3"/>
      <c r="AY56" s="34"/>
      <c r="AZ56" s="35"/>
      <c r="BA56" s="33"/>
      <c r="BE56" s="3"/>
      <c r="BF56" s="3"/>
      <c r="BG56" s="34"/>
    </row>
    <row r="57" spans="2:59">
      <c r="B57" s="153" t="s">
        <v>57</v>
      </c>
      <c r="C57" s="153"/>
      <c r="D57" s="153"/>
      <c r="E57" s="153"/>
      <c r="F57" s="153"/>
      <c r="G57" s="153"/>
      <c r="H57" s="153"/>
      <c r="I57" s="153"/>
      <c r="J57" s="153"/>
      <c r="K57" s="153"/>
      <c r="L57" s="153" t="s">
        <v>63</v>
      </c>
      <c r="M57" s="154"/>
      <c r="N57" s="155"/>
      <c r="O57" s="155"/>
      <c r="P57" s="155"/>
      <c r="Q57" s="153"/>
      <c r="R57" s="153"/>
      <c r="S57" s="153"/>
      <c r="T57" s="156"/>
      <c r="U57" s="157"/>
      <c r="V57" s="158"/>
      <c r="W57" s="158"/>
      <c r="X57" s="5"/>
      <c r="Z57" s="3"/>
      <c r="AA57" s="3"/>
      <c r="AB57" s="34"/>
      <c r="AC57" s="33"/>
      <c r="AG57" s="3"/>
      <c r="AH57" s="3"/>
      <c r="AI57" s="34"/>
      <c r="AJ57" s="35"/>
      <c r="AK57" s="33"/>
      <c r="AO57" s="3"/>
      <c r="AP57" s="3"/>
      <c r="AQ57" s="34"/>
      <c r="AR57" s="35"/>
      <c r="AS57" s="33"/>
      <c r="AW57" s="3"/>
      <c r="AX57" s="3"/>
      <c r="AY57" s="34"/>
      <c r="AZ57" s="35"/>
      <c r="BA57" s="33"/>
      <c r="BE57" s="3"/>
      <c r="BF57" s="3"/>
      <c r="BG57" s="34"/>
    </row>
    <row r="58" spans="2:59">
      <c r="B58" s="153" t="s">
        <v>86</v>
      </c>
      <c r="C58" s="153"/>
      <c r="D58" s="153"/>
      <c r="E58" s="153"/>
      <c r="F58" s="153"/>
      <c r="G58" s="153"/>
      <c r="H58" s="153"/>
      <c r="I58" s="153"/>
      <c r="J58" s="153"/>
      <c r="K58" s="153"/>
      <c r="L58" s="153"/>
      <c r="M58" s="154"/>
      <c r="N58" s="155"/>
      <c r="O58" s="155"/>
      <c r="P58" s="155"/>
      <c r="Q58" s="153"/>
      <c r="R58" s="153"/>
      <c r="S58" s="153"/>
      <c r="T58" s="156"/>
      <c r="U58" s="157"/>
      <c r="V58" s="158"/>
      <c r="W58" s="158"/>
      <c r="X58" s="5"/>
      <c r="Z58" s="3"/>
      <c r="AA58" s="3"/>
      <c r="AB58" s="3"/>
      <c r="AC58" s="114" t="s">
        <v>60</v>
      </c>
      <c r="AD58" s="115" t="s">
        <v>61</v>
      </c>
      <c r="AE58" s="116"/>
      <c r="AF58" s="117"/>
      <c r="AG58" s="117"/>
      <c r="AH58" s="117"/>
      <c r="AI58" s="117"/>
      <c r="AJ58" s="117"/>
      <c r="AK58" s="114" t="s">
        <v>60</v>
      </c>
      <c r="AL58" s="115" t="s">
        <v>61</v>
      </c>
      <c r="AM58" s="116"/>
      <c r="AN58" s="117"/>
      <c r="AO58" s="117"/>
      <c r="AP58" s="117"/>
      <c r="AQ58" s="117"/>
      <c r="AR58" s="117"/>
      <c r="AS58" s="114" t="s">
        <v>60</v>
      </c>
      <c r="AT58" s="115" t="s">
        <v>61</v>
      </c>
      <c r="AU58" s="116"/>
      <c r="AV58" s="117"/>
      <c r="AW58" s="117"/>
      <c r="AX58" s="117"/>
      <c r="AY58" s="117"/>
      <c r="AZ58" s="117"/>
      <c r="BA58" s="114" t="s">
        <v>60</v>
      </c>
      <c r="BB58" s="115" t="s">
        <v>61</v>
      </c>
      <c r="BC58" s="116"/>
      <c r="BD58" s="117"/>
      <c r="BE58" s="117"/>
      <c r="BF58" s="117"/>
      <c r="BG58" s="117"/>
    </row>
    <row r="59" spans="2:59">
      <c r="B59" s="153" t="s">
        <v>146</v>
      </c>
      <c r="C59" s="153"/>
      <c r="D59" s="153"/>
      <c r="E59" s="153"/>
      <c r="F59" s="153"/>
      <c r="G59" s="153"/>
      <c r="H59" s="153"/>
      <c r="I59" s="153"/>
      <c r="J59" s="153"/>
      <c r="K59" s="153"/>
      <c r="L59" s="153" t="s">
        <v>75</v>
      </c>
      <c r="M59" s="154"/>
      <c r="N59" s="155"/>
      <c r="O59" s="155"/>
      <c r="P59" s="155"/>
      <c r="Q59" s="153"/>
      <c r="R59" s="153"/>
      <c r="S59" s="153"/>
      <c r="T59" s="156"/>
      <c r="U59" s="157"/>
      <c r="V59" s="158"/>
      <c r="W59" s="158"/>
      <c r="X59" s="5"/>
      <c r="AA59" s="3"/>
      <c r="AB59" s="3"/>
      <c r="AC59" s="34"/>
      <c r="AD59" s="5"/>
      <c r="AE59" s="26"/>
      <c r="AK59" s="12"/>
      <c r="AL59" s="5"/>
      <c r="AM59" s="26"/>
      <c r="AS59" s="12"/>
      <c r="AT59" s="5"/>
      <c r="AU59" s="26"/>
      <c r="BA59" s="12"/>
      <c r="BB59" s="5"/>
      <c r="BC59" s="26"/>
    </row>
    <row r="60" spans="2:59">
      <c r="B60" s="153" t="s">
        <v>74</v>
      </c>
      <c r="C60" s="153"/>
      <c r="D60" s="153"/>
      <c r="E60" s="153"/>
      <c r="F60" s="153"/>
      <c r="G60" s="153"/>
      <c r="H60" s="153"/>
      <c r="I60" s="153"/>
      <c r="J60" s="153"/>
      <c r="K60" s="153"/>
      <c r="L60" s="153" t="s">
        <v>76</v>
      </c>
      <c r="M60" s="154"/>
      <c r="N60" s="155"/>
      <c r="O60" s="155"/>
      <c r="P60" s="155"/>
      <c r="Q60" s="153"/>
      <c r="R60" s="153"/>
      <c r="S60" s="153"/>
      <c r="T60" s="156"/>
      <c r="U60" s="157"/>
      <c r="V60" s="158"/>
      <c r="W60" s="158"/>
      <c r="X60" s="5"/>
      <c r="AA60" s="3"/>
      <c r="AB60" s="3"/>
      <c r="AC60" s="34"/>
      <c r="AD60" s="5"/>
      <c r="AE60" s="25"/>
      <c r="AK60" s="12"/>
      <c r="AL60" s="5"/>
      <c r="AM60" s="25"/>
      <c r="AS60" s="12"/>
      <c r="AT60" s="5"/>
      <c r="AU60" s="25"/>
      <c r="BA60" s="12"/>
      <c r="BB60" s="5"/>
      <c r="BC60" s="25"/>
    </row>
    <row r="61" spans="2:59" ht="14.5" customHeight="1">
      <c r="C61" s="174"/>
      <c r="D61" s="174"/>
      <c r="E61" s="174"/>
      <c r="F61" s="174"/>
      <c r="G61" s="174"/>
      <c r="H61" s="174"/>
      <c r="I61" s="174"/>
      <c r="J61" s="174"/>
      <c r="K61" s="174"/>
      <c r="L61" s="174"/>
      <c r="M61" s="175"/>
      <c r="N61" s="176"/>
      <c r="O61" s="176"/>
      <c r="P61" s="11"/>
      <c r="Q61" s="11"/>
      <c r="R61" s="11"/>
      <c r="S61" s="177"/>
      <c r="T61" s="185"/>
      <c r="U61" s="85"/>
      <c r="V61" s="85"/>
      <c r="W61" s="192"/>
      <c r="X61" s="192"/>
      <c r="Z61" s="3"/>
      <c r="AA61" s="3"/>
      <c r="AB61" s="34"/>
      <c r="AC61" s="6"/>
      <c r="AD61" s="25"/>
      <c r="AJ61" s="12"/>
      <c r="AK61" s="5"/>
      <c r="AL61" s="25"/>
      <c r="AR61" s="12"/>
      <c r="AS61" s="5"/>
      <c r="AT61" s="25"/>
      <c r="BB61" s="25"/>
    </row>
    <row r="62" spans="2:59" ht="27.65" customHeight="1">
      <c r="B62" s="312" t="s">
        <v>1</v>
      </c>
      <c r="C62" s="313"/>
      <c r="D62" s="308" t="s">
        <v>67</v>
      </c>
      <c r="E62" s="309"/>
      <c r="F62" s="309"/>
      <c r="G62" s="309"/>
      <c r="H62" s="316"/>
      <c r="I62" s="308" t="s">
        <v>83</v>
      </c>
      <c r="J62" s="309"/>
      <c r="K62" s="309"/>
      <c r="L62" s="309"/>
      <c r="M62" s="309"/>
      <c r="N62" s="316"/>
      <c r="O62" s="308" t="s">
        <v>147</v>
      </c>
      <c r="P62" s="309"/>
      <c r="Q62" s="309"/>
      <c r="R62" s="309"/>
      <c r="S62" s="309"/>
      <c r="T62" s="309"/>
      <c r="U62" s="87"/>
      <c r="V62" s="87"/>
      <c r="W62" s="87"/>
      <c r="X62" s="87"/>
      <c r="Y62" s="86"/>
      <c r="Z62" s="5"/>
      <c r="AA62" s="4"/>
      <c r="AB62" s="4"/>
      <c r="AD62" s="6"/>
      <c r="AE62" s="25"/>
      <c r="AK62" s="12"/>
      <c r="AL62" s="5"/>
      <c r="AM62" s="25"/>
      <c r="AS62" s="12"/>
      <c r="AT62" s="5"/>
      <c r="AU62" s="25"/>
      <c r="BB62" s="5"/>
      <c r="BC62" s="25"/>
    </row>
    <row r="63" spans="2:59" ht="12.75" customHeight="1">
      <c r="B63" s="314"/>
      <c r="C63" s="315"/>
      <c r="D63" s="124">
        <v>2022</v>
      </c>
      <c r="E63" s="125">
        <v>2023</v>
      </c>
      <c r="F63" s="125" t="s">
        <v>85</v>
      </c>
      <c r="G63" s="38" t="s">
        <v>53</v>
      </c>
      <c r="H63" s="244" t="s">
        <v>54</v>
      </c>
      <c r="I63" s="37">
        <v>2022</v>
      </c>
      <c r="J63" s="37">
        <v>2023</v>
      </c>
      <c r="K63" s="37" t="s">
        <v>85</v>
      </c>
      <c r="L63" s="37" t="s">
        <v>53</v>
      </c>
      <c r="M63" s="246" t="s">
        <v>54</v>
      </c>
      <c r="N63" s="245" t="s">
        <v>148</v>
      </c>
      <c r="O63" s="126">
        <v>2022</v>
      </c>
      <c r="P63" s="39">
        <v>2023</v>
      </c>
      <c r="Q63" s="126" t="s">
        <v>85</v>
      </c>
      <c r="R63" s="126" t="s">
        <v>53</v>
      </c>
      <c r="S63" s="126" t="s">
        <v>54</v>
      </c>
      <c r="T63" s="132" t="s">
        <v>148</v>
      </c>
      <c r="U63" s="88"/>
      <c r="V63" s="88"/>
      <c r="W63" s="88"/>
      <c r="X63" s="88"/>
      <c r="Y63" s="89"/>
      <c r="Z63" s="90"/>
      <c r="AA63" s="6"/>
      <c r="AB63" s="6"/>
      <c r="AC63" s="5"/>
      <c r="AD63" s="6"/>
      <c r="AE63" s="25"/>
      <c r="AK63" s="12"/>
      <c r="AL63" s="5"/>
      <c r="AM63" s="25"/>
      <c r="AS63" s="12"/>
      <c r="AT63" s="5"/>
      <c r="AU63" s="25"/>
      <c r="BB63" s="5"/>
      <c r="BC63" s="25"/>
    </row>
    <row r="64" spans="2:59" ht="12.65" customHeight="1">
      <c r="B64" s="204" t="s">
        <v>55</v>
      </c>
      <c r="C64" s="210"/>
      <c r="D64" s="127">
        <v>6.791666666666667</v>
      </c>
      <c r="E64" s="127">
        <v>6.5749999999999993</v>
      </c>
      <c r="F64" s="127">
        <v>6.375</v>
      </c>
      <c r="G64" s="127">
        <v>6.3</v>
      </c>
      <c r="H64" s="257">
        <v>6.2</v>
      </c>
      <c r="I64" s="29">
        <v>-3.5</v>
      </c>
      <c r="J64" s="29">
        <v>-3.5</v>
      </c>
      <c r="K64" s="29">
        <v>-3.1</v>
      </c>
      <c r="L64" s="29">
        <v>-3.132284749595208</v>
      </c>
      <c r="M64" s="186">
        <v>-3.1236157225451202</v>
      </c>
      <c r="N64" s="128">
        <v>-3.1336519246687979</v>
      </c>
      <c r="O64" s="91">
        <v>89.5</v>
      </c>
      <c r="P64" s="91">
        <v>87.4</v>
      </c>
      <c r="Q64" s="91">
        <v>87.5</v>
      </c>
      <c r="R64" s="91">
        <v>88.102792603342309</v>
      </c>
      <c r="S64" s="91">
        <v>88.605888754662246</v>
      </c>
      <c r="T64" s="213">
        <v>89.59168021076141</v>
      </c>
      <c r="U64" s="119"/>
      <c r="V64" s="92"/>
      <c r="W64" s="92"/>
      <c r="X64" s="92"/>
      <c r="Y64" s="17"/>
      <c r="Z64" s="17"/>
      <c r="AC64" s="5"/>
      <c r="AD64" s="6"/>
      <c r="AE64" s="24"/>
      <c r="AK64" s="12"/>
      <c r="AL64" s="5"/>
      <c r="AM64" s="24"/>
      <c r="AS64" s="12"/>
      <c r="AT64" s="5"/>
      <c r="AU64" s="24"/>
      <c r="BB64" s="5"/>
      <c r="BC64" s="24"/>
    </row>
    <row r="65" spans="2:55" ht="12.75" customHeight="1">
      <c r="B65" s="108"/>
      <c r="C65" s="205" t="s">
        <v>7</v>
      </c>
      <c r="D65" s="122">
        <v>3.1500000000000004</v>
      </c>
      <c r="E65" s="122">
        <v>3.0750000000000006</v>
      </c>
      <c r="F65" s="122">
        <v>3.3916666666666662</v>
      </c>
      <c r="G65" s="122">
        <v>3.6</v>
      </c>
      <c r="H65" s="250">
        <v>3.5</v>
      </c>
      <c r="I65" s="123">
        <v>-2.1</v>
      </c>
      <c r="J65" s="123">
        <v>-2.5</v>
      </c>
      <c r="K65" s="123">
        <v>-2.8</v>
      </c>
      <c r="L65" s="123">
        <v>-2.4</v>
      </c>
      <c r="M65" s="187">
        <v>-2.8</v>
      </c>
      <c r="N65" s="40">
        <v>-4</v>
      </c>
      <c r="O65" s="118">
        <v>65</v>
      </c>
      <c r="P65" s="118">
        <v>62.9</v>
      </c>
      <c r="Q65" s="118">
        <v>62.5</v>
      </c>
      <c r="R65" s="118">
        <v>63.2</v>
      </c>
      <c r="S65" s="118">
        <v>64</v>
      </c>
      <c r="T65" s="214">
        <v>70.7</v>
      </c>
      <c r="U65" s="119"/>
      <c r="V65" s="92"/>
      <c r="W65" s="92"/>
      <c r="X65" s="92"/>
      <c r="Y65" s="17"/>
      <c r="Z65" s="17"/>
      <c r="AA65" s="2"/>
      <c r="AC65" s="5"/>
      <c r="AD65" s="6"/>
      <c r="AE65" s="24"/>
      <c r="AK65" s="12"/>
      <c r="AL65" s="5"/>
      <c r="AM65" s="24"/>
      <c r="AS65" s="12"/>
      <c r="AT65" s="5"/>
      <c r="AU65" s="24"/>
      <c r="BB65" s="5"/>
      <c r="BC65" s="24"/>
    </row>
    <row r="66" spans="2:55" ht="12.75" customHeight="1">
      <c r="B66" s="108"/>
      <c r="C66" s="205" t="s">
        <v>8</v>
      </c>
      <c r="D66" s="122">
        <v>7.3</v>
      </c>
      <c r="E66" s="122">
        <v>7.341666666666665</v>
      </c>
      <c r="F66" s="122">
        <v>7.3916666666666666</v>
      </c>
      <c r="G66" s="122">
        <v>7.3</v>
      </c>
      <c r="H66" s="250">
        <v>7.4</v>
      </c>
      <c r="I66" s="123">
        <v>-4.7</v>
      </c>
      <c r="J66" s="123">
        <v>-5.4</v>
      </c>
      <c r="K66" s="123">
        <v>-5.8</v>
      </c>
      <c r="L66" s="123">
        <v>-5.5619010226410825</v>
      </c>
      <c r="M66" s="187">
        <v>-5.3381488915925068</v>
      </c>
      <c r="N66" s="40">
        <v>-4.0026244469040275</v>
      </c>
      <c r="O66" s="118">
        <v>111.3</v>
      </c>
      <c r="P66" s="118">
        <v>109.9</v>
      </c>
      <c r="Q66" s="118">
        <v>113.1</v>
      </c>
      <c r="R66" s="118">
        <v>116.29624867865599</v>
      </c>
      <c r="S66" s="118">
        <v>118.51728731716189</v>
      </c>
      <c r="T66" s="214">
        <v>122.23657199310762</v>
      </c>
      <c r="U66" s="119"/>
      <c r="V66" s="92"/>
      <c r="W66" s="92"/>
      <c r="X66" s="92"/>
      <c r="Y66" s="17"/>
      <c r="Z66" s="27"/>
      <c r="AC66" s="5"/>
      <c r="AD66" s="6"/>
      <c r="AE66" s="5"/>
      <c r="AK66" s="12"/>
      <c r="AL66" s="5"/>
      <c r="AM66" s="5"/>
      <c r="AS66" s="12"/>
      <c r="AT66" s="5"/>
      <c r="AU66" s="5"/>
      <c r="BB66" s="5"/>
      <c r="BC66" s="5"/>
    </row>
    <row r="67" spans="2:55" ht="12.75" customHeight="1">
      <c r="B67" s="108"/>
      <c r="C67" s="205" t="s">
        <v>9</v>
      </c>
      <c r="D67" s="122">
        <v>8.1166666666666671</v>
      </c>
      <c r="E67" s="122">
        <v>7.6833333333333327</v>
      </c>
      <c r="F67" s="122">
        <v>6.5583333333333336</v>
      </c>
      <c r="G67" s="122">
        <v>6</v>
      </c>
      <c r="H67" s="250">
        <v>5.8</v>
      </c>
      <c r="I67" s="123">
        <v>-8.1</v>
      </c>
      <c r="J67" s="123">
        <v>-7.2</v>
      </c>
      <c r="K67" s="123">
        <v>-3.4</v>
      </c>
      <c r="L67" s="123">
        <v>-3.2985239927175325</v>
      </c>
      <c r="M67" s="187">
        <v>-2.9980274532685534</v>
      </c>
      <c r="N67" s="40">
        <v>-2.5350545329588821</v>
      </c>
      <c r="O67" s="118">
        <v>138.30000000000001</v>
      </c>
      <c r="P67" s="118">
        <v>134.6</v>
      </c>
      <c r="Q67" s="118">
        <v>135.30000000000001</v>
      </c>
      <c r="R67" s="118">
        <v>136.97005323763565</v>
      </c>
      <c r="S67" s="118">
        <v>138.38422871453778</v>
      </c>
      <c r="T67" s="214">
        <v>136.97649197389666</v>
      </c>
      <c r="U67" s="119"/>
      <c r="V67" s="93"/>
      <c r="W67" s="93"/>
      <c r="X67" s="93"/>
      <c r="Y67" s="17"/>
      <c r="Z67" s="17"/>
      <c r="AA67" s="2"/>
      <c r="AC67" s="5"/>
      <c r="AD67" s="6"/>
      <c r="AE67" s="10"/>
      <c r="AK67" s="12"/>
      <c r="AL67" s="5"/>
      <c r="AM67" s="10"/>
      <c r="AS67" s="12"/>
      <c r="AT67" s="5"/>
      <c r="AU67" s="10"/>
      <c r="BB67" s="5"/>
      <c r="BC67" s="10"/>
    </row>
    <row r="68" spans="2:55" ht="12.75" customHeight="1">
      <c r="B68" s="108"/>
      <c r="C68" s="205" t="s">
        <v>10</v>
      </c>
      <c r="D68" s="122">
        <v>13.049999999999997</v>
      </c>
      <c r="E68" s="122">
        <v>12.183333333333335</v>
      </c>
      <c r="F68" s="122">
        <v>11.375</v>
      </c>
      <c r="G68" s="122">
        <v>10.8</v>
      </c>
      <c r="H68" s="250">
        <v>10.4</v>
      </c>
      <c r="I68" s="123">
        <v>-4.5999999999999996</v>
      </c>
      <c r="J68" s="123">
        <v>-3.5</v>
      </c>
      <c r="K68" s="123">
        <v>-3.2</v>
      </c>
      <c r="L68" s="123">
        <v>-2.7</v>
      </c>
      <c r="M68" s="187">
        <v>-2.6</v>
      </c>
      <c r="N68" s="40">
        <v>-2.5</v>
      </c>
      <c r="O68" s="118">
        <v>109.5</v>
      </c>
      <c r="P68" s="118">
        <v>105.1</v>
      </c>
      <c r="Q68" s="118">
        <v>101.8</v>
      </c>
      <c r="R68" s="118">
        <v>100.9141650868516</v>
      </c>
      <c r="S68" s="118">
        <v>99.296407785780659</v>
      </c>
      <c r="T68" s="214">
        <v>92</v>
      </c>
      <c r="U68" s="119"/>
      <c r="V68" s="93"/>
      <c r="W68" s="93"/>
      <c r="X68" s="93"/>
      <c r="Y68" s="17"/>
      <c r="Z68" s="17"/>
      <c r="AA68" s="2"/>
      <c r="AC68" s="5"/>
      <c r="AD68" s="6"/>
      <c r="AE68" s="10"/>
      <c r="AK68" s="12"/>
      <c r="AL68" s="5"/>
      <c r="AM68" s="10"/>
      <c r="AS68" s="12"/>
      <c r="AT68" s="5"/>
      <c r="AU68" s="10"/>
      <c r="BB68" s="5"/>
      <c r="BC68" s="10"/>
    </row>
    <row r="69" spans="2:55" ht="12.75" customHeight="1">
      <c r="B69" s="108"/>
      <c r="C69" s="205" t="s">
        <v>11</v>
      </c>
      <c r="D69" s="122">
        <v>3.5166666666666671</v>
      </c>
      <c r="E69" s="122">
        <v>3.5500000000000003</v>
      </c>
      <c r="F69" s="122">
        <v>3.6583333333333345</v>
      </c>
      <c r="G69" s="122">
        <v>3.8</v>
      </c>
      <c r="H69" s="250">
        <v>4</v>
      </c>
      <c r="I69" s="123">
        <v>0</v>
      </c>
      <c r="J69" s="123">
        <v>-0.4</v>
      </c>
      <c r="K69" s="123">
        <v>-0.9</v>
      </c>
      <c r="L69" s="123">
        <v>-2.2698760231100654</v>
      </c>
      <c r="M69" s="187">
        <v>-2.5322923680551774</v>
      </c>
      <c r="N69" s="40">
        <v>-3.0001317991519594</v>
      </c>
      <c r="O69" s="118">
        <v>48.4</v>
      </c>
      <c r="P69" s="118">
        <v>45.2</v>
      </c>
      <c r="Q69" s="118">
        <v>43.3</v>
      </c>
      <c r="R69" s="118">
        <v>43.257036949100346</v>
      </c>
      <c r="S69" s="118">
        <v>43.871077738884033</v>
      </c>
      <c r="T69" s="214">
        <v>49.051226481937697</v>
      </c>
      <c r="U69" s="119"/>
      <c r="V69" s="93"/>
      <c r="W69" s="93"/>
      <c r="X69" s="93"/>
      <c r="AC69" s="5"/>
      <c r="AD69" s="6"/>
      <c r="AE69" s="10"/>
      <c r="AK69" s="12"/>
      <c r="AL69" s="5"/>
      <c r="AM69" s="10"/>
      <c r="AS69" s="12"/>
      <c r="AT69" s="5"/>
      <c r="AU69" s="10"/>
      <c r="BB69" s="5"/>
      <c r="BC69" s="10"/>
    </row>
    <row r="70" spans="2:55" ht="12.75" customHeight="1">
      <c r="B70" s="108"/>
      <c r="C70" s="205" t="s">
        <v>12</v>
      </c>
      <c r="D70" s="122">
        <v>5.55</v>
      </c>
      <c r="E70" s="122">
        <v>5.5083333333333329</v>
      </c>
      <c r="F70" s="122">
        <v>5.7</v>
      </c>
      <c r="G70" s="122">
        <v>5.9</v>
      </c>
      <c r="H70" s="250">
        <v>5.8</v>
      </c>
      <c r="I70" s="123">
        <v>-3.6</v>
      </c>
      <c r="J70" s="123">
        <v>-4.0999999999999996</v>
      </c>
      <c r="K70" s="123">
        <v>-4.5</v>
      </c>
      <c r="L70" s="123">
        <v>-5.029543414564011</v>
      </c>
      <c r="M70" s="187">
        <v>-4.9788339221115443</v>
      </c>
      <c r="N70" s="40">
        <v>-4.7849668017207581</v>
      </c>
      <c r="O70" s="118">
        <v>102.7</v>
      </c>
      <c r="P70" s="118">
        <v>103.2</v>
      </c>
      <c r="Q70" s="118">
        <v>104.7</v>
      </c>
      <c r="R70" s="118">
        <v>106.48305318566729</v>
      </c>
      <c r="S70" s="118">
        <v>109.08063043979385</v>
      </c>
      <c r="T70" s="214">
        <v>117.43407269896228</v>
      </c>
      <c r="U70" s="119"/>
      <c r="V70" s="93"/>
      <c r="W70" s="93"/>
      <c r="X70" s="93"/>
      <c r="AC70" s="5"/>
      <c r="AD70" s="6"/>
      <c r="AE70" s="10"/>
      <c r="AK70" s="12"/>
      <c r="AL70" s="5"/>
      <c r="AM70" s="10"/>
      <c r="AS70" s="12"/>
      <c r="AT70" s="5"/>
      <c r="AU70" s="10"/>
      <c r="BB70" s="5"/>
      <c r="BC70" s="10"/>
    </row>
    <row r="71" spans="2:55" ht="12.75" customHeight="1">
      <c r="B71" s="108"/>
      <c r="C71" s="205" t="s">
        <v>13</v>
      </c>
      <c r="D71" s="122">
        <v>4.7416666666666671</v>
      </c>
      <c r="E71" s="122">
        <v>5.1249999999999991</v>
      </c>
      <c r="F71" s="122">
        <v>5.1916666666666664</v>
      </c>
      <c r="G71" s="122">
        <v>5.6</v>
      </c>
      <c r="H71" s="250">
        <v>5.5</v>
      </c>
      <c r="I71" s="123">
        <v>-3.4</v>
      </c>
      <c r="J71" s="123">
        <v>-2.6</v>
      </c>
      <c r="K71" s="123">
        <v>-4.7</v>
      </c>
      <c r="L71" s="123">
        <v>-4.079218641170689</v>
      </c>
      <c r="M71" s="187">
        <v>-3.6530858320536437</v>
      </c>
      <c r="N71" s="40">
        <v>-3.0472606343726936</v>
      </c>
      <c r="O71" s="118">
        <v>78.400000000000006</v>
      </c>
      <c r="P71" s="118">
        <v>78.5</v>
      </c>
      <c r="Q71" s="118">
        <v>81.8</v>
      </c>
      <c r="R71" s="118">
        <v>82.754171876785676</v>
      </c>
      <c r="S71" s="118">
        <v>83.737716407212531</v>
      </c>
      <c r="T71" s="214">
        <v>85.491695698622735</v>
      </c>
      <c r="U71" s="119"/>
      <c r="V71" s="93"/>
      <c r="W71" s="93"/>
      <c r="X71" s="93"/>
      <c r="AC71" s="5"/>
      <c r="AD71" s="6"/>
      <c r="AE71" s="10"/>
      <c r="AK71" s="12"/>
      <c r="AL71" s="5"/>
      <c r="AM71" s="10"/>
      <c r="AS71" s="12"/>
      <c r="AT71" s="5"/>
      <c r="AU71" s="10"/>
      <c r="BB71" s="5"/>
      <c r="BC71" s="10"/>
    </row>
    <row r="72" spans="2:55" ht="12.75" customHeight="1">
      <c r="B72" s="108"/>
      <c r="C72" s="205" t="s">
        <v>14</v>
      </c>
      <c r="D72" s="122">
        <v>4.458333333333333</v>
      </c>
      <c r="E72" s="122">
        <v>4.3083333333333327</v>
      </c>
      <c r="F72" s="122">
        <v>4.3000000000000007</v>
      </c>
      <c r="G72" s="122">
        <v>4.0999999999999996</v>
      </c>
      <c r="H72" s="250">
        <v>4.2</v>
      </c>
      <c r="I72" s="123">
        <v>1.7</v>
      </c>
      <c r="J72" s="123">
        <v>1.5</v>
      </c>
      <c r="K72" s="123">
        <v>4.3</v>
      </c>
      <c r="L72" s="123">
        <v>1.2958316348716885</v>
      </c>
      <c r="M72" s="187">
        <v>1.2023122180376475</v>
      </c>
      <c r="N72" s="40">
        <v>0.55484913300597349</v>
      </c>
      <c r="O72" s="118">
        <v>43.1</v>
      </c>
      <c r="P72" s="118">
        <v>43.3</v>
      </c>
      <c r="Q72" s="118">
        <v>40.9</v>
      </c>
      <c r="R72" s="118">
        <v>36.174004340076984</v>
      </c>
      <c r="S72" s="118">
        <v>33.611062389673727</v>
      </c>
      <c r="T72" s="214">
        <v>28.303776296597867</v>
      </c>
      <c r="U72" s="119"/>
      <c r="V72" s="93"/>
      <c r="W72" s="93"/>
      <c r="X72" s="93"/>
      <c r="AC72" s="5"/>
      <c r="AD72" s="6"/>
      <c r="AE72" s="10"/>
      <c r="AK72" s="12"/>
      <c r="AL72" s="5"/>
      <c r="AM72" s="10"/>
      <c r="AS72" s="12"/>
      <c r="AT72" s="5"/>
      <c r="AU72" s="10"/>
      <c r="BB72" s="5"/>
      <c r="BC72" s="10"/>
    </row>
    <row r="73" spans="2:55" ht="12.75" customHeight="1">
      <c r="B73" s="108"/>
      <c r="C73" s="205" t="s">
        <v>15</v>
      </c>
      <c r="D73" s="122">
        <v>6.7749999999999995</v>
      </c>
      <c r="E73" s="122">
        <v>7.2166666666666659</v>
      </c>
      <c r="F73" s="122">
        <v>8.4</v>
      </c>
      <c r="G73" s="122">
        <v>8.5</v>
      </c>
      <c r="H73" s="250">
        <v>8.1</v>
      </c>
      <c r="I73" s="123">
        <v>-0.2</v>
      </c>
      <c r="J73" s="123">
        <v>-3</v>
      </c>
      <c r="K73" s="123">
        <v>-4.4000000000000004</v>
      </c>
      <c r="L73" s="123">
        <v>-3.7902978757292574</v>
      </c>
      <c r="M73" s="187">
        <v>-3.1814923219578457</v>
      </c>
      <c r="N73" s="40">
        <v>-2.7398356688513381</v>
      </c>
      <c r="O73" s="118">
        <v>74</v>
      </c>
      <c r="P73" s="118">
        <v>77.5</v>
      </c>
      <c r="Q73" s="118">
        <v>82.1</v>
      </c>
      <c r="R73" s="118">
        <v>85.786520073542491</v>
      </c>
      <c r="S73" s="118">
        <v>86.915333488670782</v>
      </c>
      <c r="T73" s="214">
        <v>89.922377109307632</v>
      </c>
      <c r="U73" s="119"/>
      <c r="V73" s="93"/>
      <c r="W73" s="93"/>
      <c r="X73" s="93"/>
      <c r="AC73" s="5"/>
      <c r="AD73" s="6"/>
      <c r="AE73" s="10"/>
      <c r="AK73" s="12"/>
      <c r="AL73" s="5"/>
      <c r="AM73" s="10"/>
      <c r="AS73" s="12"/>
      <c r="AT73" s="5"/>
      <c r="AU73" s="10"/>
      <c r="BB73" s="5"/>
      <c r="BC73" s="10"/>
    </row>
    <row r="74" spans="2:55" ht="12.75" customHeight="1">
      <c r="B74" s="108"/>
      <c r="C74" s="205" t="s">
        <v>16</v>
      </c>
      <c r="D74" s="122">
        <v>6.166666666666667</v>
      </c>
      <c r="E74" s="122">
        <v>6.5666666666666664</v>
      </c>
      <c r="F74" s="122">
        <v>6.4583333333333321</v>
      </c>
      <c r="G74" s="122">
        <v>6.4</v>
      </c>
      <c r="H74" s="250">
        <v>6.3</v>
      </c>
      <c r="I74" s="123">
        <v>-0.3</v>
      </c>
      <c r="J74" s="123">
        <v>1.2</v>
      </c>
      <c r="K74" s="123">
        <v>0.7</v>
      </c>
      <c r="L74" s="123">
        <v>0.29659817163953006</v>
      </c>
      <c r="M74" s="187">
        <v>0.20150405729345522</v>
      </c>
      <c r="N74" s="40">
        <v>-0.20361812199653029</v>
      </c>
      <c r="O74" s="118">
        <v>111.2</v>
      </c>
      <c r="P74" s="118">
        <v>97.7</v>
      </c>
      <c r="Q74" s="118">
        <v>94.9</v>
      </c>
      <c r="R74" s="118">
        <v>91.485717407493169</v>
      </c>
      <c r="S74" s="118">
        <v>87.131807663269541</v>
      </c>
      <c r="T74" s="214">
        <v>75.498284386501538</v>
      </c>
      <c r="U74" s="119"/>
      <c r="V74" s="93"/>
      <c r="W74" s="93"/>
      <c r="X74" s="93"/>
      <c r="AC74" s="5"/>
      <c r="AD74" s="6"/>
      <c r="AE74" s="10"/>
      <c r="AK74" s="12"/>
      <c r="AL74" s="5"/>
      <c r="AM74" s="10"/>
      <c r="AS74" s="12"/>
      <c r="AT74" s="5"/>
      <c r="AU74" s="10"/>
      <c r="BB74" s="5"/>
      <c r="BC74" s="10"/>
    </row>
    <row r="75" spans="2:55" ht="12.75" customHeight="1">
      <c r="B75" s="108"/>
      <c r="C75" s="205" t="s">
        <v>17</v>
      </c>
      <c r="D75" s="122">
        <v>12.449999999999998</v>
      </c>
      <c r="E75" s="122">
        <v>11.041666666666664</v>
      </c>
      <c r="F75" s="122">
        <v>10.108333333333333</v>
      </c>
      <c r="G75" s="122">
        <v>8.6999999999999993</v>
      </c>
      <c r="H75" s="250">
        <v>8.4</v>
      </c>
      <c r="I75" s="123">
        <v>-2.5</v>
      </c>
      <c r="J75" s="123">
        <v>-1.4</v>
      </c>
      <c r="K75" s="123">
        <v>1.3</v>
      </c>
      <c r="L75" s="123">
        <v>-0.24218194818779715</v>
      </c>
      <c r="M75" s="187">
        <v>-0.27220306594542221</v>
      </c>
      <c r="N75" s="40">
        <v>-1.3</v>
      </c>
      <c r="O75" s="118">
        <v>177</v>
      </c>
      <c r="P75" s="118">
        <v>163.9</v>
      </c>
      <c r="Q75" s="118">
        <v>153.6</v>
      </c>
      <c r="R75" s="118">
        <v>145.00659882714916</v>
      </c>
      <c r="S75" s="118">
        <v>139.08806734131576</v>
      </c>
      <c r="T75" s="214">
        <v>130</v>
      </c>
      <c r="U75" s="119"/>
      <c r="V75" s="93"/>
      <c r="W75" s="93"/>
      <c r="X75" s="93"/>
      <c r="AC75" s="5"/>
      <c r="AD75" s="6"/>
      <c r="AE75" s="10"/>
      <c r="AK75" s="12"/>
      <c r="AL75" s="5"/>
      <c r="AM75" s="10"/>
      <c r="AS75" s="12"/>
      <c r="AT75" s="5"/>
      <c r="AU75" s="10"/>
      <c r="BB75" s="5"/>
      <c r="BC75" s="10"/>
    </row>
    <row r="76" spans="2:55" ht="12.75" customHeight="1">
      <c r="B76" s="108"/>
      <c r="C76" s="205" t="s">
        <v>18</v>
      </c>
      <c r="D76" s="122">
        <v>6.1833333333333336</v>
      </c>
      <c r="E76" s="122">
        <v>5.8249999999999993</v>
      </c>
      <c r="F76" s="122">
        <v>5.3583333333333334</v>
      </c>
      <c r="G76" s="122">
        <v>5.0999999999999996</v>
      </c>
      <c r="H76" s="250">
        <v>5.0999999999999996</v>
      </c>
      <c r="I76" s="123">
        <v>-1.7</v>
      </c>
      <c r="J76" s="123">
        <v>-5.2</v>
      </c>
      <c r="K76" s="123">
        <v>-5.3</v>
      </c>
      <c r="L76" s="123">
        <v>-4.5952080745764237</v>
      </c>
      <c r="M76" s="187">
        <v>-4.4023970723203689</v>
      </c>
      <c r="N76" s="40">
        <v>-4.4963010045030209</v>
      </c>
      <c r="O76" s="118">
        <v>57.7</v>
      </c>
      <c r="P76" s="118">
        <v>56.1</v>
      </c>
      <c r="Q76" s="118">
        <v>59.7</v>
      </c>
      <c r="R76" s="118">
        <v>58.867492753928914</v>
      </c>
      <c r="S76" s="118">
        <v>62.0886344617359</v>
      </c>
      <c r="T76" s="214">
        <v>70.098439119569591</v>
      </c>
      <c r="U76" s="119"/>
      <c r="V76" s="93"/>
      <c r="W76" s="93"/>
      <c r="X76" s="93"/>
      <c r="AC76" s="5"/>
      <c r="AD76" s="6"/>
      <c r="AE76" s="10"/>
      <c r="AK76" s="12"/>
      <c r="AL76" s="5"/>
      <c r="AM76" s="10"/>
      <c r="AS76" s="12"/>
      <c r="AT76" s="5"/>
      <c r="AU76" s="10"/>
      <c r="BB76" s="5"/>
      <c r="BC76" s="10"/>
    </row>
    <row r="77" spans="2:55" ht="12.75" customHeight="1">
      <c r="B77" s="108"/>
      <c r="C77" s="205" t="s">
        <v>19</v>
      </c>
      <c r="D77" s="122">
        <v>4.583333333333333</v>
      </c>
      <c r="E77" s="122">
        <v>5.2333333333333334</v>
      </c>
      <c r="F77" s="122">
        <v>6.3083333333333336</v>
      </c>
      <c r="G77" s="122">
        <v>5.8</v>
      </c>
      <c r="H77" s="250">
        <v>6.1</v>
      </c>
      <c r="I77" s="123">
        <v>0.2</v>
      </c>
      <c r="J77" s="123">
        <v>-0.8</v>
      </c>
      <c r="K77" s="123">
        <v>1</v>
      </c>
      <c r="L77" s="123">
        <v>-0.586036570773944</v>
      </c>
      <c r="M77" s="187">
        <v>-0.98049947326486775</v>
      </c>
      <c r="N77" s="40">
        <v>-0.77632825128821037</v>
      </c>
      <c r="O77" s="118">
        <v>24.9</v>
      </c>
      <c r="P77" s="118">
        <v>25</v>
      </c>
      <c r="Q77" s="118">
        <v>26.3</v>
      </c>
      <c r="R77" s="118">
        <v>26.007472007110952</v>
      </c>
      <c r="S77" s="118">
        <v>26.31308250616371</v>
      </c>
      <c r="T77" s="214">
        <v>26.629720784698339</v>
      </c>
      <c r="U77" s="119"/>
      <c r="V77" s="93"/>
      <c r="W77" s="93"/>
      <c r="X77" s="93"/>
      <c r="AC77" s="5"/>
      <c r="AD77" s="6"/>
      <c r="AE77" s="10"/>
      <c r="AK77" s="12"/>
      <c r="AL77" s="5"/>
      <c r="AM77" s="10"/>
      <c r="AS77" s="12"/>
      <c r="AT77" s="5"/>
      <c r="AU77" s="10"/>
      <c r="BB77" s="5"/>
      <c r="BC77" s="10"/>
    </row>
    <row r="78" spans="2:55" ht="12.75" customHeight="1">
      <c r="B78" s="108"/>
      <c r="C78" s="205" t="s">
        <v>20</v>
      </c>
      <c r="D78" s="122">
        <v>5.9333333333333336</v>
      </c>
      <c r="E78" s="122">
        <v>6.8416666666666659</v>
      </c>
      <c r="F78" s="122">
        <v>7.1416666666666684</v>
      </c>
      <c r="G78" s="122">
        <v>6.9</v>
      </c>
      <c r="H78" s="250">
        <v>7.2</v>
      </c>
      <c r="I78" s="123">
        <v>-0.7</v>
      </c>
      <c r="J78" s="123">
        <v>-0.7</v>
      </c>
      <c r="K78" s="123">
        <v>-1.3</v>
      </c>
      <c r="L78" s="123">
        <v>-2.9659946736691638</v>
      </c>
      <c r="M78" s="187">
        <v>-2.5734434962893666</v>
      </c>
      <c r="N78" s="40">
        <v>-2.0071982993609527</v>
      </c>
      <c r="O78" s="118">
        <v>38.1</v>
      </c>
      <c r="P78" s="118">
        <v>37.299999999999997</v>
      </c>
      <c r="Q78" s="118">
        <v>38.200000000000003</v>
      </c>
      <c r="R78" s="118">
        <v>41.010193799295855</v>
      </c>
      <c r="S78" s="118">
        <v>43.316097156380465</v>
      </c>
      <c r="T78" s="214">
        <v>45.485620885957303</v>
      </c>
      <c r="U78" s="119"/>
      <c r="V78" s="93"/>
      <c r="W78" s="93"/>
      <c r="X78" s="93"/>
      <c r="AC78" s="5"/>
      <c r="AD78" s="6"/>
      <c r="AE78" s="10"/>
      <c r="AK78" s="12"/>
      <c r="AL78" s="5"/>
      <c r="AM78" s="10"/>
      <c r="AS78" s="12"/>
      <c r="AT78" s="5"/>
      <c r="AU78" s="10"/>
      <c r="BB78" s="5"/>
      <c r="BC78" s="10"/>
    </row>
    <row r="79" spans="2:55" ht="12.75" customHeight="1">
      <c r="B79" s="108"/>
      <c r="C79" s="205" t="s">
        <v>21</v>
      </c>
      <c r="D79" s="122">
        <v>4.0166666666666675</v>
      </c>
      <c r="E79" s="122">
        <v>3.6416666666666671</v>
      </c>
      <c r="F79" s="122">
        <v>3.6750000000000003</v>
      </c>
      <c r="G79" s="122">
        <v>3.2</v>
      </c>
      <c r="H79" s="250">
        <v>3.1</v>
      </c>
      <c r="I79" s="123">
        <v>-3</v>
      </c>
      <c r="J79" s="123">
        <v>-2.6</v>
      </c>
      <c r="K79" s="123">
        <v>-0.9</v>
      </c>
      <c r="L79" s="123">
        <v>-1.5</v>
      </c>
      <c r="M79" s="187">
        <v>-1.6</v>
      </c>
      <c r="N79" s="40">
        <v>-2</v>
      </c>
      <c r="O79" s="118">
        <v>72.7</v>
      </c>
      <c r="P79" s="118">
        <v>68.400000000000006</v>
      </c>
      <c r="Q79" s="118">
        <v>67</v>
      </c>
      <c r="R79" s="118">
        <v>66</v>
      </c>
      <c r="S79" s="118">
        <v>65</v>
      </c>
      <c r="T79" s="214">
        <v>59</v>
      </c>
      <c r="U79" s="119"/>
      <c r="V79" s="93"/>
      <c r="W79" s="93"/>
      <c r="X79" s="93"/>
      <c r="AC79" s="5"/>
      <c r="AD79" s="6"/>
      <c r="AE79" s="10"/>
      <c r="AK79" s="12"/>
      <c r="AL79" s="5"/>
      <c r="AM79" s="10"/>
      <c r="AS79" s="12"/>
      <c r="AT79" s="5"/>
      <c r="AU79" s="10"/>
      <c r="BB79" s="5"/>
      <c r="BC79" s="10"/>
    </row>
    <row r="80" spans="2:55" ht="12.75" customHeight="1">
      <c r="B80" s="108"/>
      <c r="C80" s="205" t="s">
        <v>22</v>
      </c>
      <c r="D80" s="122">
        <v>6.8250000000000002</v>
      </c>
      <c r="E80" s="122">
        <v>6.5166666666666666</v>
      </c>
      <c r="F80" s="122">
        <v>6.916666666666667</v>
      </c>
      <c r="G80" s="122">
        <v>6.9</v>
      </c>
      <c r="H80" s="250">
        <v>7</v>
      </c>
      <c r="I80" s="123">
        <v>-4.9000000000000004</v>
      </c>
      <c r="J80" s="123">
        <v>-2.4</v>
      </c>
      <c r="K80" s="123">
        <v>-1.8</v>
      </c>
      <c r="L80" s="123">
        <v>-3.439914915388913</v>
      </c>
      <c r="M80" s="187">
        <v>-3.0197668354939604</v>
      </c>
      <c r="N80" s="40">
        <v>-2.8079905419544189</v>
      </c>
      <c r="O80" s="118">
        <v>44.4</v>
      </c>
      <c r="P80" s="118">
        <v>44.6</v>
      </c>
      <c r="Q80" s="118">
        <v>46.8</v>
      </c>
      <c r="R80" s="118">
        <v>48.931819058975265</v>
      </c>
      <c r="S80" s="118">
        <v>49.849978285906914</v>
      </c>
      <c r="T80" s="214">
        <v>50.72262460450392</v>
      </c>
      <c r="U80" s="119"/>
      <c r="V80" s="93"/>
      <c r="W80" s="93"/>
      <c r="X80" s="93"/>
      <c r="AC80" s="5"/>
      <c r="AD80" s="6"/>
      <c r="AE80" s="10"/>
      <c r="AK80" s="12"/>
      <c r="AL80" s="5"/>
      <c r="AM80" s="10"/>
      <c r="AS80" s="12"/>
      <c r="AT80" s="5"/>
      <c r="AU80" s="10"/>
      <c r="BB80" s="5"/>
      <c r="BC80" s="10"/>
    </row>
    <row r="81" spans="2:55" ht="12.75" customHeight="1">
      <c r="B81" s="108"/>
      <c r="C81" s="205" t="s">
        <v>23</v>
      </c>
      <c r="D81" s="122">
        <v>5.5750000000000002</v>
      </c>
      <c r="E81" s="122">
        <v>6.4250000000000007</v>
      </c>
      <c r="F81" s="122">
        <v>7.6166666666666671</v>
      </c>
      <c r="G81" s="122">
        <v>8.6</v>
      </c>
      <c r="H81" s="250">
        <v>8.9</v>
      </c>
      <c r="I81" s="123">
        <v>-1.1000000000000001</v>
      </c>
      <c r="J81" s="123">
        <v>-3.1</v>
      </c>
      <c r="K81" s="123">
        <v>-1.5</v>
      </c>
      <c r="L81" s="123">
        <v>-2.7923478481540123</v>
      </c>
      <c r="M81" s="187">
        <v>-2.7939709073851531</v>
      </c>
      <c r="N81" s="40">
        <v>-2.5051150949668859</v>
      </c>
      <c r="O81" s="118">
        <v>19.100000000000001</v>
      </c>
      <c r="P81" s="118">
        <v>20.2</v>
      </c>
      <c r="Q81" s="118">
        <v>23.6</v>
      </c>
      <c r="R81" s="118">
        <v>25.470087434741508</v>
      </c>
      <c r="S81" s="118">
        <v>27.227934422140734</v>
      </c>
      <c r="T81" s="214">
        <v>33.592140716655571</v>
      </c>
      <c r="U81" s="119"/>
      <c r="V81" s="93"/>
      <c r="W81" s="93"/>
      <c r="X81" s="93"/>
      <c r="AC81" s="5"/>
      <c r="AD81" s="6"/>
      <c r="AE81" s="5"/>
      <c r="AK81" s="12"/>
      <c r="AL81" s="5"/>
      <c r="AM81" s="5"/>
      <c r="AS81" s="12"/>
      <c r="AT81" s="5"/>
      <c r="AU81" s="5"/>
      <c r="BB81" s="5"/>
      <c r="BC81" s="5"/>
    </row>
    <row r="82" spans="2:55" ht="12.75" customHeight="1">
      <c r="B82" s="108"/>
      <c r="C82" s="205" t="s">
        <v>24</v>
      </c>
      <c r="D82" s="122">
        <v>6.2499999999999991</v>
      </c>
      <c r="E82" s="122">
        <v>5.8416666666666677</v>
      </c>
      <c r="F82" s="122">
        <v>4.8833333333333337</v>
      </c>
      <c r="G82" s="122">
        <v>4.7</v>
      </c>
      <c r="H82" s="250">
        <v>4.8</v>
      </c>
      <c r="I82" s="123">
        <v>2.7</v>
      </c>
      <c r="J82" s="123">
        <v>1.7</v>
      </c>
      <c r="K82" s="123">
        <v>4.3</v>
      </c>
      <c r="L82" s="123">
        <v>3.4852367111194829</v>
      </c>
      <c r="M82" s="187">
        <v>3.2156420313253693</v>
      </c>
      <c r="N82" s="40">
        <v>1.4880720604317743</v>
      </c>
      <c r="O82" s="118">
        <v>81.099999999999994</v>
      </c>
      <c r="P82" s="118">
        <v>73.599999999999994</v>
      </c>
      <c r="Q82" s="118">
        <v>65</v>
      </c>
      <c r="R82" s="118">
        <v>60.53884484005026</v>
      </c>
      <c r="S82" s="118">
        <v>55.513857302035234</v>
      </c>
      <c r="T82" s="214">
        <v>39.92262461309808</v>
      </c>
      <c r="U82" s="119"/>
      <c r="V82" s="93"/>
      <c r="W82" s="93"/>
      <c r="X82" s="93"/>
      <c r="AC82" s="5"/>
      <c r="AD82" s="6"/>
      <c r="AE82" s="5"/>
      <c r="AK82" s="12"/>
      <c r="AL82" s="5"/>
      <c r="AM82" s="5"/>
      <c r="AS82" s="12"/>
      <c r="AT82" s="5"/>
      <c r="AU82" s="5"/>
      <c r="BB82" s="5"/>
      <c r="BC82" s="5"/>
    </row>
    <row r="83" spans="2:55" ht="12.75" customHeight="1">
      <c r="B83" s="108"/>
      <c r="C83" s="205" t="s">
        <v>25</v>
      </c>
      <c r="D83" s="122">
        <v>3.475000000000001</v>
      </c>
      <c r="E83" s="122">
        <v>3.4833333333333338</v>
      </c>
      <c r="F83" s="122">
        <v>3.125</v>
      </c>
      <c r="G83" s="122">
        <v>3.1</v>
      </c>
      <c r="H83" s="250">
        <v>3</v>
      </c>
      <c r="I83" s="123">
        <v>-5.2</v>
      </c>
      <c r="J83" s="123">
        <v>-4.7</v>
      </c>
      <c r="K83" s="123">
        <v>-3.7</v>
      </c>
      <c r="L83" s="123">
        <v>-3.3</v>
      </c>
      <c r="M83" s="187">
        <v>-2.9</v>
      </c>
      <c r="N83" s="40">
        <v>-2.7</v>
      </c>
      <c r="O83" s="118">
        <v>49.5</v>
      </c>
      <c r="P83" s="118">
        <v>47.9</v>
      </c>
      <c r="Q83" s="118">
        <v>47.4</v>
      </c>
      <c r="R83" s="118">
        <v>49.3</v>
      </c>
      <c r="S83" s="118">
        <v>49.6</v>
      </c>
      <c r="T83" s="214">
        <v>49.5</v>
      </c>
      <c r="U83" s="119"/>
      <c r="V83" s="93"/>
      <c r="W83" s="93"/>
      <c r="X83" s="93"/>
      <c r="AC83" s="5"/>
      <c r="AD83" s="6"/>
      <c r="AE83" s="5"/>
      <c r="AK83" s="12"/>
      <c r="AL83" s="5"/>
      <c r="AM83" s="5"/>
      <c r="AS83" s="12"/>
      <c r="AT83" s="5"/>
      <c r="AU83" s="5"/>
      <c r="BB83" s="5"/>
      <c r="BC83" s="5"/>
    </row>
    <row r="84" spans="2:55" ht="12.75" customHeight="1">
      <c r="B84" s="209"/>
      <c r="C84" s="208" t="s">
        <v>38</v>
      </c>
      <c r="D84" s="77">
        <v>6.708333333333333</v>
      </c>
      <c r="E84" s="77">
        <v>6.0583333333333327</v>
      </c>
      <c r="F84" s="77">
        <v>5.0666666666666664</v>
      </c>
      <c r="G84" s="77">
        <v>4.5</v>
      </c>
      <c r="H84" s="252">
        <v>4.4000000000000004</v>
      </c>
      <c r="I84" s="30">
        <v>0.1</v>
      </c>
      <c r="J84" s="30">
        <v>-0.8</v>
      </c>
      <c r="K84" s="30">
        <v>-2.4</v>
      </c>
      <c r="L84" s="30">
        <v>-1.8129708501039721</v>
      </c>
      <c r="M84" s="188">
        <v>-1.7021494084928501</v>
      </c>
      <c r="N84" s="41">
        <v>-1.2793088526504608</v>
      </c>
      <c r="O84" s="94">
        <v>68.5</v>
      </c>
      <c r="P84" s="94">
        <v>61.8</v>
      </c>
      <c r="Q84" s="94">
        <v>57.6</v>
      </c>
      <c r="R84" s="94">
        <v>55.866802547198461</v>
      </c>
      <c r="S84" s="94">
        <v>55.087379200258304</v>
      </c>
      <c r="T84" s="215">
        <v>53.52981607329405</v>
      </c>
      <c r="U84" s="119"/>
      <c r="V84" s="93"/>
      <c r="W84" s="93"/>
      <c r="X84" s="93"/>
      <c r="AC84" s="5"/>
      <c r="AD84" s="6"/>
      <c r="AE84" s="5"/>
      <c r="AK84" s="12"/>
      <c r="AL84" s="5"/>
      <c r="AM84" s="5"/>
      <c r="AS84" s="12"/>
      <c r="AT84" s="5"/>
      <c r="AU84" s="5"/>
      <c r="BB84" s="5"/>
      <c r="BC84" s="5"/>
    </row>
    <row r="85" spans="2:55" ht="12.75" customHeight="1">
      <c r="B85" s="204" t="s">
        <v>26</v>
      </c>
      <c r="C85" s="205"/>
      <c r="D85" s="122"/>
      <c r="E85" s="122"/>
      <c r="F85" s="122"/>
      <c r="G85" s="122"/>
      <c r="H85" s="250"/>
      <c r="I85" s="123"/>
      <c r="J85" s="123"/>
      <c r="K85" s="123"/>
      <c r="L85" s="123"/>
      <c r="M85" s="187"/>
      <c r="N85" s="40"/>
      <c r="O85" s="118"/>
      <c r="P85" s="118"/>
      <c r="Q85" s="118"/>
      <c r="R85" s="118"/>
      <c r="S85" s="118"/>
      <c r="T85" s="214"/>
      <c r="U85" s="119"/>
      <c r="V85" s="93"/>
      <c r="W85" s="93"/>
      <c r="X85" s="93"/>
      <c r="AC85" s="5"/>
      <c r="AD85" s="6"/>
      <c r="AE85" s="5"/>
      <c r="AK85" s="12"/>
      <c r="AL85" s="5"/>
      <c r="AM85" s="5"/>
      <c r="AS85" s="12"/>
      <c r="AT85" s="5"/>
      <c r="AU85" s="5"/>
      <c r="BB85" s="5"/>
      <c r="BC85" s="5"/>
    </row>
    <row r="86" spans="2:55" ht="12.75" customHeight="1">
      <c r="B86" s="108"/>
      <c r="C86" s="205" t="s">
        <v>27</v>
      </c>
      <c r="D86" s="122">
        <v>3.8707403333333326</v>
      </c>
      <c r="E86" s="122">
        <v>4.1508712500000007</v>
      </c>
      <c r="F86" s="122">
        <v>4.3874057500000001</v>
      </c>
      <c r="G86" s="122">
        <v>4.5</v>
      </c>
      <c r="H86" s="250">
        <v>4.5</v>
      </c>
      <c r="I86" s="123">
        <v>-4.556</v>
      </c>
      <c r="J86" s="123">
        <v>-6.0540000000000003</v>
      </c>
      <c r="K86" s="123">
        <v>-5.7489999999999997</v>
      </c>
      <c r="L86" s="123">
        <v>-4.9281719667903339</v>
      </c>
      <c r="M86" s="187">
        <v>-4.25490203303315</v>
      </c>
      <c r="N86" s="40">
        <v>-3.6267426232058901</v>
      </c>
      <c r="O86" s="118">
        <v>99.614000000000004</v>
      </c>
      <c r="P86" s="118">
        <v>100.354</v>
      </c>
      <c r="Q86" s="118">
        <v>101.227</v>
      </c>
      <c r="R86" s="118">
        <v>104.39400000000001</v>
      </c>
      <c r="S86" s="118">
        <v>106.39354597642875</v>
      </c>
      <c r="T86" s="214">
        <v>111.21687341071926</v>
      </c>
      <c r="U86" s="119"/>
      <c r="V86" s="93"/>
      <c r="W86" s="93"/>
      <c r="X86" s="93"/>
      <c r="AC86" s="5"/>
      <c r="AD86" s="6"/>
      <c r="AE86" s="5"/>
      <c r="AK86" s="12"/>
      <c r="AL86" s="5"/>
      <c r="AM86" s="5"/>
      <c r="AS86" s="12"/>
      <c r="AT86" s="5"/>
      <c r="AU86" s="5"/>
      <c r="BB86" s="5"/>
      <c r="BC86" s="5"/>
    </row>
    <row r="87" spans="2:55" ht="12.75" customHeight="1">
      <c r="B87" s="108"/>
      <c r="C87" s="205" t="s">
        <v>28</v>
      </c>
      <c r="D87" s="122">
        <v>2.1610907250000002</v>
      </c>
      <c r="E87" s="122">
        <v>2.0345493749999997</v>
      </c>
      <c r="F87" s="122">
        <v>2.4519931916666664</v>
      </c>
      <c r="G87" s="122">
        <v>2.8</v>
      </c>
      <c r="H87" s="250">
        <v>2.8</v>
      </c>
      <c r="I87" s="123">
        <v>1.1910000000000001</v>
      </c>
      <c r="J87" s="123">
        <v>0.122</v>
      </c>
      <c r="K87" s="123">
        <v>0.57799999999999996</v>
      </c>
      <c r="L87" s="123">
        <v>0.16487813102440385</v>
      </c>
      <c r="M87" s="187">
        <v>0.30203396442917058</v>
      </c>
      <c r="N87" s="40">
        <v>9.9105291252918823E-2</v>
      </c>
      <c r="O87" s="118">
        <v>37.191000000000003</v>
      </c>
      <c r="P87" s="118">
        <v>38.679000000000002</v>
      </c>
      <c r="Q87" s="118">
        <v>37.578000000000003</v>
      </c>
      <c r="R87" s="118">
        <v>36.989614203648216</v>
      </c>
      <c r="S87" s="118">
        <v>35.842580759167888</v>
      </c>
      <c r="T87" s="214">
        <v>32.318861102885855</v>
      </c>
      <c r="U87" s="119"/>
      <c r="V87" s="93"/>
      <c r="W87" s="93"/>
      <c r="X87" s="93"/>
      <c r="AC87" s="5"/>
      <c r="AD87" s="6"/>
      <c r="AE87" s="5"/>
      <c r="AK87" s="12"/>
      <c r="AL87" s="5"/>
      <c r="AM87" s="5"/>
      <c r="AS87" s="12"/>
      <c r="AT87" s="5"/>
      <c r="AU87" s="5"/>
      <c r="BB87" s="5"/>
      <c r="BC87" s="5"/>
    </row>
    <row r="88" spans="2:55" ht="12.75" customHeight="1">
      <c r="B88" s="108"/>
      <c r="C88" s="205" t="s">
        <v>29</v>
      </c>
      <c r="D88" s="122">
        <v>7.4833333333333316</v>
      </c>
      <c r="E88" s="122">
        <v>7.666666666666667</v>
      </c>
      <c r="F88" s="122">
        <v>8.3833333333333346</v>
      </c>
      <c r="G88" s="122">
        <v>8.6</v>
      </c>
      <c r="H88" s="250">
        <v>8.4</v>
      </c>
      <c r="I88" s="123">
        <v>1</v>
      </c>
      <c r="J88" s="123">
        <v>-0.8</v>
      </c>
      <c r="K88" s="123">
        <v>-1.5</v>
      </c>
      <c r="L88" s="123">
        <v>-1.4007915093080674</v>
      </c>
      <c r="M88" s="187">
        <v>-0.70084894826475941</v>
      </c>
      <c r="N88" s="40">
        <v>4.6474438471814233E-3</v>
      </c>
      <c r="O88" s="118">
        <v>33.799999999999997</v>
      </c>
      <c r="P88" s="118">
        <v>31.6</v>
      </c>
      <c r="Q88" s="118">
        <v>33.5</v>
      </c>
      <c r="R88" s="118">
        <v>34.403017410825484</v>
      </c>
      <c r="S88" s="118">
        <v>34.224341067691476</v>
      </c>
      <c r="T88" s="214">
        <v>30.648738266077679</v>
      </c>
      <c r="U88" s="119"/>
      <c r="V88" s="93"/>
      <c r="W88" s="93"/>
      <c r="X88" s="93"/>
      <c r="AC88" s="5"/>
      <c r="AD88" s="6"/>
      <c r="AE88" s="9"/>
      <c r="AK88" s="12"/>
      <c r="AL88" s="5"/>
      <c r="AM88" s="9"/>
      <c r="AS88" s="12"/>
      <c r="AT88" s="5"/>
      <c r="AU88" s="9"/>
      <c r="BB88" s="5"/>
      <c r="BC88" s="9"/>
    </row>
    <row r="89" spans="2:55">
      <c r="B89" s="108"/>
      <c r="C89" s="205" t="s">
        <v>30</v>
      </c>
      <c r="D89" s="122">
        <v>3.2249999999999996</v>
      </c>
      <c r="E89" s="122">
        <v>3.6083333333333338</v>
      </c>
      <c r="F89" s="122">
        <v>3.9833333333333329</v>
      </c>
      <c r="G89" s="122">
        <v>3.9</v>
      </c>
      <c r="H89" s="250">
        <v>4.3</v>
      </c>
      <c r="I89" s="123">
        <v>25.5381</v>
      </c>
      <c r="J89" s="123">
        <v>16.489508000000001</v>
      </c>
      <c r="K89" s="123">
        <v>13.228027000000001</v>
      </c>
      <c r="L89" s="123">
        <v>13.177191079714589</v>
      </c>
      <c r="M89" s="187">
        <v>11.278539515370319</v>
      </c>
      <c r="N89" s="40">
        <v>9.6942188706582293</v>
      </c>
      <c r="O89" s="118">
        <v>36.110999999999997</v>
      </c>
      <c r="P89" s="118">
        <v>44.212000000000003</v>
      </c>
      <c r="Q89" s="118">
        <v>42.719000000000001</v>
      </c>
      <c r="R89" s="118">
        <v>42.773815261625991</v>
      </c>
      <c r="S89" s="118">
        <v>42.738656819649925</v>
      </c>
      <c r="T89" s="214">
        <v>39.865668545511703</v>
      </c>
      <c r="U89" s="119"/>
      <c r="V89" s="93"/>
      <c r="W89" s="93"/>
      <c r="X89" s="93"/>
      <c r="AC89" s="5"/>
      <c r="AD89" s="6"/>
      <c r="AE89" s="9"/>
      <c r="AK89" s="12"/>
      <c r="AL89" s="5"/>
      <c r="AM89" s="9"/>
      <c r="AS89" s="12"/>
      <c r="AT89" s="5"/>
      <c r="AU89" s="9"/>
      <c r="BB89" s="5"/>
      <c r="BC89" s="9"/>
    </row>
    <row r="90" spans="2:55">
      <c r="B90" s="108"/>
      <c r="C90" s="205" t="s">
        <v>31</v>
      </c>
      <c r="D90" s="77">
        <v>4.4583333333333339</v>
      </c>
      <c r="E90" s="77">
        <v>5.1166666666666654</v>
      </c>
      <c r="F90" s="77">
        <v>6.1916666666666673</v>
      </c>
      <c r="G90" s="77">
        <v>5.9</v>
      </c>
      <c r="H90" s="252">
        <v>5.7</v>
      </c>
      <c r="I90" s="30">
        <v>3.4</v>
      </c>
      <c r="J90" s="30">
        <v>3.3</v>
      </c>
      <c r="K90" s="30">
        <v>4.5</v>
      </c>
      <c r="L90" s="30">
        <v>2.2842541973013848</v>
      </c>
      <c r="M90" s="188">
        <v>2.1859961998866706</v>
      </c>
      <c r="N90" s="41">
        <v>-0.80192324028172057</v>
      </c>
      <c r="O90" s="94">
        <v>34.1</v>
      </c>
      <c r="P90" s="94">
        <v>33.6</v>
      </c>
      <c r="Q90" s="94">
        <v>31.1</v>
      </c>
      <c r="R90" s="94">
        <v>27.968497602405563</v>
      </c>
      <c r="S90" s="94">
        <v>25.576073211572201</v>
      </c>
      <c r="T90" s="215">
        <v>23.915984640409448</v>
      </c>
      <c r="U90" s="119"/>
      <c r="V90" s="93"/>
      <c r="W90" s="93"/>
      <c r="X90" s="93"/>
      <c r="AC90" s="5"/>
      <c r="AD90" s="6"/>
      <c r="AE90" s="9"/>
      <c r="AK90" s="12"/>
      <c r="AL90" s="5"/>
      <c r="AM90" s="9"/>
      <c r="AS90" s="12"/>
      <c r="AT90" s="5"/>
      <c r="AU90" s="9"/>
      <c r="BB90" s="5"/>
      <c r="BC90" s="9"/>
    </row>
    <row r="91" spans="2:55">
      <c r="B91" s="206" t="s">
        <v>32</v>
      </c>
      <c r="C91" s="207"/>
      <c r="D91" s="122"/>
      <c r="E91" s="122"/>
      <c r="F91" s="122"/>
      <c r="G91" s="122"/>
      <c r="H91" s="250"/>
      <c r="I91" s="123"/>
      <c r="J91" s="123"/>
      <c r="K91" s="123"/>
      <c r="L91" s="123"/>
      <c r="M91" s="187"/>
      <c r="N91" s="40"/>
      <c r="O91" s="118"/>
      <c r="P91" s="118"/>
      <c r="Q91" s="118"/>
      <c r="R91" s="118"/>
      <c r="S91" s="118"/>
      <c r="T91" s="214"/>
      <c r="U91" s="119"/>
      <c r="V91" s="93"/>
      <c r="W91" s="93"/>
      <c r="X91" s="93"/>
      <c r="AC91" s="5"/>
      <c r="AD91" s="6"/>
      <c r="AE91" s="9"/>
      <c r="AK91" s="12"/>
      <c r="AL91" s="5"/>
      <c r="AM91" s="9"/>
      <c r="AS91" s="12"/>
      <c r="AT91" s="5"/>
      <c r="AU91" s="9"/>
      <c r="BB91" s="5"/>
      <c r="BC91" s="9"/>
    </row>
    <row r="92" spans="2:55">
      <c r="B92" s="108"/>
      <c r="C92" s="205" t="s">
        <v>33</v>
      </c>
      <c r="D92" s="122">
        <v>2.8749999999999996</v>
      </c>
      <c r="E92" s="122">
        <v>2.8333333333333335</v>
      </c>
      <c r="F92" s="122">
        <v>2.8916666666666662</v>
      </c>
      <c r="G92" s="122">
        <v>2.8</v>
      </c>
      <c r="H92" s="250">
        <v>2.7</v>
      </c>
      <c r="I92" s="123">
        <v>-3.4</v>
      </c>
      <c r="J92" s="123">
        <v>-5.3</v>
      </c>
      <c r="K92" s="123">
        <v>-6.6</v>
      </c>
      <c r="L92" s="123">
        <v>-5.7049361075893268</v>
      </c>
      <c r="M92" s="187">
        <v>-4.7619173720423387</v>
      </c>
      <c r="N92" s="40">
        <v>-3</v>
      </c>
      <c r="O92" s="118">
        <v>48.8</v>
      </c>
      <c r="P92" s="118">
        <v>49.7</v>
      </c>
      <c r="Q92" s="118">
        <v>55.6</v>
      </c>
      <c r="R92" s="118">
        <v>54.803623752029765</v>
      </c>
      <c r="S92" s="118">
        <v>59.521649970203192</v>
      </c>
      <c r="T92" s="214">
        <v>64</v>
      </c>
      <c r="U92" s="120"/>
      <c r="V92" s="95"/>
      <c r="W92" s="95"/>
      <c r="X92" s="95"/>
      <c r="AC92" s="5"/>
      <c r="AD92" s="6"/>
      <c r="AE92" s="9"/>
      <c r="AK92" s="12"/>
      <c r="AL92" s="5"/>
      <c r="AM92" s="9"/>
      <c r="AS92" s="12"/>
      <c r="AT92" s="5"/>
      <c r="AU92" s="9"/>
      <c r="BB92" s="5"/>
      <c r="BC92" s="9"/>
    </row>
    <row r="93" spans="2:55">
      <c r="B93" s="108"/>
      <c r="C93" s="205" t="s">
        <v>34</v>
      </c>
      <c r="D93" s="122">
        <v>5.5916666666666659</v>
      </c>
      <c r="E93" s="122">
        <v>5.55</v>
      </c>
      <c r="F93" s="122">
        <v>5.4666666666666677</v>
      </c>
      <c r="G93" s="122">
        <v>5.5</v>
      </c>
      <c r="H93" s="250">
        <v>5.4</v>
      </c>
      <c r="I93" s="123">
        <v>-5.8330000000000002</v>
      </c>
      <c r="J93" s="123">
        <v>-5.609</v>
      </c>
      <c r="K93" s="123">
        <v>-8.6470000000000002</v>
      </c>
      <c r="L93" s="123">
        <v>-7.7394782278655754</v>
      </c>
      <c r="M93" s="187">
        <v>-6.9926048730491637</v>
      </c>
      <c r="N93" s="40">
        <v>-5.4825731394250861</v>
      </c>
      <c r="O93" s="118">
        <v>51.720999999999997</v>
      </c>
      <c r="P93" s="118">
        <v>52.142000000000003</v>
      </c>
      <c r="Q93" s="118">
        <v>57.244</v>
      </c>
      <c r="R93" s="118">
        <v>59.306310221756398</v>
      </c>
      <c r="S93" s="118">
        <v>63.048321136777581</v>
      </c>
      <c r="T93" s="214">
        <v>71.989311642459569</v>
      </c>
      <c r="U93" s="120"/>
      <c r="V93" s="95"/>
      <c r="W93" s="95"/>
      <c r="X93" s="95"/>
      <c r="AC93" s="5"/>
      <c r="AD93" s="6"/>
      <c r="AE93" s="9"/>
      <c r="AK93" s="12"/>
      <c r="AL93" s="5"/>
      <c r="AM93" s="9"/>
      <c r="AS93" s="12"/>
      <c r="AT93" s="5"/>
      <c r="AU93" s="9"/>
      <c r="BB93" s="5"/>
      <c r="BC93" s="9"/>
    </row>
    <row r="94" spans="2:55">
      <c r="B94" s="108"/>
      <c r="C94" s="205" t="s">
        <v>35</v>
      </c>
      <c r="D94" s="122">
        <v>2.3833333333333333</v>
      </c>
      <c r="E94" s="122">
        <v>2.625</v>
      </c>
      <c r="F94" s="122">
        <v>2.7333333333333338</v>
      </c>
      <c r="G94" s="122">
        <v>2.6</v>
      </c>
      <c r="H94" s="250">
        <v>2.5</v>
      </c>
      <c r="I94" s="123">
        <v>-3.1</v>
      </c>
      <c r="J94" s="123">
        <v>-3.8</v>
      </c>
      <c r="K94" s="123">
        <v>-2.2000000000000002</v>
      </c>
      <c r="L94" s="123">
        <v>-2.3576348392391537</v>
      </c>
      <c r="M94" s="187">
        <v>-1.8647301672524523</v>
      </c>
      <c r="N94" s="40">
        <v>-2.1417014634072773</v>
      </c>
      <c r="O94" s="118">
        <v>42.52</v>
      </c>
      <c r="P94" s="118">
        <v>42.448999999999998</v>
      </c>
      <c r="Q94" s="118">
        <v>42.988</v>
      </c>
      <c r="R94" s="118">
        <v>43.778804461164825</v>
      </c>
      <c r="S94" s="118">
        <v>44.579681248275868</v>
      </c>
      <c r="T94" s="214">
        <v>46.385463453701078</v>
      </c>
      <c r="U94" s="120"/>
      <c r="V94" s="95"/>
      <c r="W94" s="95"/>
      <c r="X94" s="95"/>
      <c r="AC94" s="5"/>
      <c r="AD94" s="6"/>
      <c r="AE94" s="9"/>
      <c r="AK94" s="12"/>
      <c r="AL94" s="5"/>
      <c r="AM94" s="9"/>
      <c r="AS94" s="12"/>
      <c r="AT94" s="5"/>
      <c r="AU94" s="9"/>
      <c r="BB94" s="5"/>
      <c r="BC94" s="9"/>
    </row>
    <row r="95" spans="2:55">
      <c r="B95" s="108"/>
      <c r="C95" s="205" t="s">
        <v>36</v>
      </c>
      <c r="D95" s="122">
        <v>3.6749999999999994</v>
      </c>
      <c r="E95" s="122">
        <v>4.083333333333333</v>
      </c>
      <c r="F95" s="122">
        <v>4.3666666666666663</v>
      </c>
      <c r="G95" s="122">
        <v>4.3</v>
      </c>
      <c r="H95" s="250">
        <v>4.0999999999999996</v>
      </c>
      <c r="I95" s="123">
        <v>-6.2</v>
      </c>
      <c r="J95" s="123">
        <v>-6.7</v>
      </c>
      <c r="K95" s="123">
        <v>-4.9000000000000004</v>
      </c>
      <c r="L95" s="123">
        <v>-4.2</v>
      </c>
      <c r="M95" s="187">
        <v>-3.8</v>
      </c>
      <c r="N95" s="40">
        <v>-3.1</v>
      </c>
      <c r="O95" s="118">
        <v>73.900000000000006</v>
      </c>
      <c r="P95" s="118">
        <v>73</v>
      </c>
      <c r="Q95" s="118">
        <v>73.5</v>
      </c>
      <c r="R95" s="118">
        <v>72.900000000000006</v>
      </c>
      <c r="S95" s="118">
        <v>71.900000000000006</v>
      </c>
      <c r="T95" s="214">
        <v>69.900000000000006</v>
      </c>
      <c r="U95" s="120"/>
      <c r="V95" s="95"/>
      <c r="W95" s="95"/>
      <c r="X95" s="95"/>
      <c r="AC95" s="5"/>
      <c r="AD95" s="6"/>
      <c r="AE95" s="5"/>
      <c r="AK95" s="13"/>
      <c r="AL95" s="6"/>
      <c r="AM95" s="5"/>
      <c r="AS95" s="13"/>
      <c r="AT95" s="6"/>
      <c r="AU95" s="5"/>
      <c r="BB95" s="6"/>
      <c r="BC95" s="5"/>
    </row>
    <row r="96" spans="2:55">
      <c r="B96" s="209"/>
      <c r="C96" s="208" t="s">
        <v>37</v>
      </c>
      <c r="D96" s="77">
        <v>4.1583333333333323</v>
      </c>
      <c r="E96" s="77">
        <v>4.3166666666666664</v>
      </c>
      <c r="F96" s="77">
        <v>4.1583333333333332</v>
      </c>
      <c r="G96" s="77">
        <v>3.4</v>
      </c>
      <c r="H96" s="252">
        <v>3.3</v>
      </c>
      <c r="I96" s="30">
        <v>-0.8</v>
      </c>
      <c r="J96" s="30">
        <v>-3.0339999999999998</v>
      </c>
      <c r="K96" s="30">
        <v>-3.0259999999999998</v>
      </c>
      <c r="L96" s="30">
        <v>-3.017653130531277</v>
      </c>
      <c r="M96" s="188">
        <v>-3.1191098221536788</v>
      </c>
      <c r="N96" s="41">
        <v>-3.2454489363059702</v>
      </c>
      <c r="O96" s="94">
        <v>22.5</v>
      </c>
      <c r="P96" s="94">
        <v>22.9</v>
      </c>
      <c r="Q96" s="94">
        <v>24.1</v>
      </c>
      <c r="R96" s="94">
        <v>26.799135325631028</v>
      </c>
      <c r="S96" s="94">
        <v>27.84993424989332</v>
      </c>
      <c r="T96" s="215">
        <v>34.038129662030073</v>
      </c>
      <c r="U96" s="120"/>
      <c r="V96" s="95"/>
      <c r="W96" s="95"/>
      <c r="X96" s="95"/>
      <c r="AC96" s="5"/>
      <c r="AD96" s="6"/>
      <c r="AE96" s="6"/>
      <c r="AK96" s="13"/>
      <c r="AL96" s="6"/>
      <c r="AM96" s="6"/>
      <c r="AS96" s="13"/>
      <c r="AT96" s="6"/>
      <c r="AU96" s="6"/>
      <c r="BB96" s="6"/>
      <c r="BC96" s="6"/>
    </row>
    <row r="97" spans="2:55">
      <c r="B97" s="204" t="s">
        <v>39</v>
      </c>
      <c r="C97" s="205"/>
      <c r="D97" s="122"/>
      <c r="E97" s="122"/>
      <c r="F97" s="122"/>
      <c r="G97" s="122"/>
      <c r="H97" s="250"/>
      <c r="I97" s="123"/>
      <c r="J97" s="123"/>
      <c r="K97" s="123"/>
      <c r="L97" s="123"/>
      <c r="M97" s="187"/>
      <c r="N97" s="40"/>
      <c r="O97" s="118"/>
      <c r="P97" s="118"/>
      <c r="Q97" s="118"/>
      <c r="R97" s="118"/>
      <c r="S97" s="118"/>
      <c r="T97" s="214"/>
      <c r="U97" s="120"/>
      <c r="V97" s="95"/>
      <c r="W97" s="95"/>
      <c r="X97" s="95"/>
      <c r="AC97" s="5"/>
      <c r="AD97" s="6"/>
      <c r="AE97" s="6"/>
      <c r="AK97" s="13"/>
      <c r="AL97" s="6"/>
      <c r="AM97" s="6"/>
      <c r="AS97" s="13"/>
      <c r="AT97" s="6"/>
      <c r="AU97" s="6"/>
      <c r="BB97" s="6"/>
      <c r="BC97" s="6"/>
    </row>
    <row r="98" spans="2:55" hidden="1">
      <c r="B98" s="108"/>
      <c r="C98" s="205" t="s">
        <v>40</v>
      </c>
      <c r="D98" s="122" t="e">
        <v>#REF!</v>
      </c>
      <c r="E98" s="122" t="e">
        <v>#REF!</v>
      </c>
      <c r="F98" s="122" t="e">
        <v>#REF!</v>
      </c>
      <c r="G98" s="243" t="e">
        <v>#REF!</v>
      </c>
      <c r="H98" s="250" t="e">
        <v>#REF!</v>
      </c>
      <c r="I98" s="123" t="e">
        <v>#REF!</v>
      </c>
      <c r="J98" s="123" t="e">
        <v>#REF!</v>
      </c>
      <c r="K98" s="123" t="e">
        <v>#REF!</v>
      </c>
      <c r="L98" s="123" t="e">
        <v>#REF!</v>
      </c>
      <c r="M98" s="187" t="e">
        <v>#REF!</v>
      </c>
      <c r="N98" s="40" t="e">
        <v>#REF!</v>
      </c>
      <c r="O98" s="118" t="e">
        <v>#REF!</v>
      </c>
      <c r="P98" s="118" t="e">
        <v>#REF!</v>
      </c>
      <c r="Q98" s="118" t="e">
        <v>#REF!</v>
      </c>
      <c r="R98" s="118" t="e">
        <v>#REF!</v>
      </c>
      <c r="S98" s="118" t="e">
        <v>#REF!</v>
      </c>
      <c r="T98" s="214" t="e">
        <v>#REF!</v>
      </c>
      <c r="U98" s="120"/>
      <c r="V98" s="95"/>
      <c r="W98" s="95"/>
      <c r="X98" s="95"/>
      <c r="AC98" s="6"/>
      <c r="AD98" s="6"/>
      <c r="AE98" s="6"/>
      <c r="AK98" s="13"/>
      <c r="AL98" s="6"/>
      <c r="AM98" s="6"/>
      <c r="AS98" s="13"/>
      <c r="AT98" s="6"/>
      <c r="AU98" s="6"/>
      <c r="BB98" s="6"/>
      <c r="BC98" s="6"/>
    </row>
    <row r="99" spans="2:55" ht="13.5">
      <c r="B99" s="108"/>
      <c r="C99" s="205" t="s">
        <v>82</v>
      </c>
      <c r="D99" s="122">
        <v>10.475</v>
      </c>
      <c r="E99" s="122">
        <v>9.3916666666666657</v>
      </c>
      <c r="F99" s="122">
        <v>8.7166666666666668</v>
      </c>
      <c r="G99" s="122">
        <v>9.5</v>
      </c>
      <c r="H99" s="250">
        <v>9.5</v>
      </c>
      <c r="I99" s="123">
        <v>-0.95032067041195611</v>
      </c>
      <c r="J99" s="123">
        <v>-5.2002712818036079</v>
      </c>
      <c r="K99" s="123">
        <v>-4.8516944353416482</v>
      </c>
      <c r="L99" s="123">
        <v>-3.857467392661416</v>
      </c>
      <c r="M99" s="187">
        <v>-3.5135618346737041</v>
      </c>
      <c r="N99" s="40">
        <v>-2.5556721151029502</v>
      </c>
      <c r="O99" s="118">
        <v>30.802</v>
      </c>
      <c r="P99" s="118">
        <v>29.263000000000002</v>
      </c>
      <c r="Q99" s="118">
        <v>25.971</v>
      </c>
      <c r="R99" s="118">
        <v>24.904141557379059</v>
      </c>
      <c r="S99" s="118">
        <v>25.639548206438267</v>
      </c>
      <c r="T99" s="214">
        <v>24.058716969343347</v>
      </c>
      <c r="U99" s="120"/>
      <c r="V99" s="95"/>
      <c r="W99" s="95"/>
      <c r="X99" s="95"/>
      <c r="AC99" s="6"/>
      <c r="AD99" s="6"/>
      <c r="AE99" s="6"/>
      <c r="AK99" s="13"/>
      <c r="AL99" s="6"/>
      <c r="AM99" s="6"/>
      <c r="AS99" s="13"/>
      <c r="AT99" s="6"/>
      <c r="AU99" s="6"/>
      <c r="BB99" s="6"/>
      <c r="BC99" s="6"/>
    </row>
    <row r="100" spans="2:55" ht="13.5">
      <c r="B100" s="108"/>
      <c r="C100" s="205" t="s">
        <v>81</v>
      </c>
      <c r="D100" s="122" t="s">
        <v>79</v>
      </c>
      <c r="E100" s="122" t="s">
        <v>79</v>
      </c>
      <c r="F100" s="122" t="s">
        <v>79</v>
      </c>
      <c r="G100" s="122" t="s">
        <v>79</v>
      </c>
      <c r="H100" s="250" t="s">
        <v>79</v>
      </c>
      <c r="I100" s="123">
        <v>-16.1285720494534</v>
      </c>
      <c r="J100" s="123">
        <v>-20.365527181027328</v>
      </c>
      <c r="K100" s="123">
        <v>-17.646279406381719</v>
      </c>
      <c r="L100" s="123">
        <v>-18.388402855295958</v>
      </c>
      <c r="M100" s="187">
        <v>-10.866970955800955</v>
      </c>
      <c r="N100" s="40">
        <v>-4.4856199777736219</v>
      </c>
      <c r="O100" s="118">
        <v>77.788917318443538</v>
      </c>
      <c r="P100" s="118">
        <v>84.426173209132997</v>
      </c>
      <c r="Q100" s="118">
        <v>91.151543439210442</v>
      </c>
      <c r="R100" s="118">
        <v>102.65610264815248</v>
      </c>
      <c r="S100" s="118">
        <v>103.75776186502527</v>
      </c>
      <c r="T100" s="214">
        <v>96.719766510743113</v>
      </c>
      <c r="U100" s="120"/>
      <c r="V100" s="95"/>
      <c r="W100" s="95"/>
      <c r="X100" s="95"/>
      <c r="AC100" s="6"/>
      <c r="AD100" s="6"/>
      <c r="AE100" s="6"/>
      <c r="AK100" s="13"/>
      <c r="AL100" s="6"/>
      <c r="AM100" s="6"/>
      <c r="AS100" s="13"/>
      <c r="AT100" s="6"/>
      <c r="AU100" s="6"/>
      <c r="BB100" s="6"/>
      <c r="BC100" s="6"/>
    </row>
    <row r="101" spans="2:55">
      <c r="B101" s="108"/>
      <c r="C101" s="205" t="s">
        <v>42</v>
      </c>
      <c r="D101" s="122">
        <v>9.5500000000000025</v>
      </c>
      <c r="E101" s="122">
        <v>9.4249999999999989</v>
      </c>
      <c r="F101" s="122">
        <v>8.5749999999999993</v>
      </c>
      <c r="G101" s="122">
        <v>8.5</v>
      </c>
      <c r="H101" s="250">
        <v>8</v>
      </c>
      <c r="I101" s="123">
        <v>-0.14099999999999999</v>
      </c>
      <c r="J101" s="123">
        <v>-1.2110000000000001</v>
      </c>
      <c r="K101" s="123">
        <v>-1.726</v>
      </c>
      <c r="L101" s="123">
        <v>-3.0024904237811416</v>
      </c>
      <c r="M101" s="187">
        <v>-2.060467096964496</v>
      </c>
      <c r="N101" s="40">
        <v>-2.2000000000000002</v>
      </c>
      <c r="O101" s="118">
        <v>50.906999999999996</v>
      </c>
      <c r="P101" s="118">
        <v>45.667000000000002</v>
      </c>
      <c r="Q101" s="118">
        <v>44.478999999999999</v>
      </c>
      <c r="R101" s="118">
        <v>48.274988999095505</v>
      </c>
      <c r="S101" s="118">
        <v>47.071269466476629</v>
      </c>
      <c r="T101" s="214">
        <v>46</v>
      </c>
      <c r="U101" s="120"/>
      <c r="V101" s="95"/>
      <c r="W101" s="95"/>
      <c r="X101" s="95"/>
      <c r="AC101" s="6"/>
      <c r="AD101" s="6"/>
      <c r="AE101" s="6"/>
      <c r="AK101" s="13"/>
      <c r="AL101" s="6"/>
      <c r="AM101" s="6"/>
      <c r="AS101" s="13"/>
      <c r="AT101" s="6"/>
      <c r="AU101" s="6"/>
      <c r="BB101" s="6"/>
      <c r="BC101" s="6"/>
    </row>
    <row r="102" spans="2:55">
      <c r="B102" s="209"/>
      <c r="C102" s="205" t="s">
        <v>43</v>
      </c>
      <c r="D102" s="77">
        <v>17.301758499999995</v>
      </c>
      <c r="E102" s="77">
        <v>16.415179750000004</v>
      </c>
      <c r="F102" s="77">
        <v>13.929675750000003</v>
      </c>
      <c r="G102" s="77">
        <v>14.5</v>
      </c>
      <c r="H102" s="252">
        <v>14</v>
      </c>
      <c r="I102" s="30">
        <v>-2.1989999999999998</v>
      </c>
      <c r="J102" s="30">
        <v>-2.3290000000000002</v>
      </c>
      <c r="K102" s="30">
        <v>-2.2949999999999999</v>
      </c>
      <c r="L102" s="30">
        <v>-2.3565514528346787</v>
      </c>
      <c r="M102" s="188">
        <v>-2.435554149368774</v>
      </c>
      <c r="N102" s="41">
        <v>-2.0930764003056179</v>
      </c>
      <c r="O102" s="94">
        <v>39.168999999999997</v>
      </c>
      <c r="P102" s="94">
        <v>38.923000000000002</v>
      </c>
      <c r="Q102" s="94">
        <v>36.094999999999999</v>
      </c>
      <c r="R102" s="94">
        <v>35.55211452783275</v>
      </c>
      <c r="S102" s="94">
        <v>35.028182139092955</v>
      </c>
      <c r="T102" s="215">
        <v>35.237632045408063</v>
      </c>
      <c r="U102" s="120"/>
      <c r="V102" s="95"/>
      <c r="W102" s="95"/>
      <c r="X102" s="95"/>
      <c r="AC102" s="6"/>
      <c r="AD102" s="6"/>
      <c r="AE102" s="6"/>
      <c r="AK102" s="13"/>
      <c r="AL102" s="6"/>
      <c r="AM102" s="6"/>
      <c r="AS102" s="13"/>
      <c r="AT102" s="6"/>
      <c r="AU102" s="6"/>
      <c r="BB102" s="6"/>
      <c r="BC102" s="6"/>
    </row>
    <row r="103" spans="2:55">
      <c r="B103" s="206" t="s">
        <v>44</v>
      </c>
      <c r="C103" s="207"/>
      <c r="D103" s="122"/>
      <c r="E103" s="122"/>
      <c r="F103" s="122"/>
      <c r="G103" s="122"/>
      <c r="H103" s="250"/>
      <c r="I103" s="123"/>
      <c r="J103" s="123"/>
      <c r="K103" s="123"/>
      <c r="L103" s="123"/>
      <c r="M103" s="187"/>
      <c r="N103" s="40"/>
      <c r="O103" s="118"/>
      <c r="P103" s="118"/>
      <c r="Q103" s="118"/>
      <c r="R103" s="118"/>
      <c r="S103" s="118"/>
      <c r="T103" s="214"/>
      <c r="U103" s="120"/>
      <c r="V103" s="95"/>
      <c r="W103" s="95"/>
      <c r="X103" s="95"/>
      <c r="AC103" s="6"/>
      <c r="AD103" s="6"/>
      <c r="AE103" s="6"/>
      <c r="AK103" s="13"/>
      <c r="AL103" s="6"/>
      <c r="AM103" s="6"/>
      <c r="AS103" s="13"/>
      <c r="AT103" s="6"/>
      <c r="AU103" s="6"/>
      <c r="BB103" s="6"/>
      <c r="BC103" s="6"/>
    </row>
    <row r="104" spans="2:55">
      <c r="B104" s="108"/>
      <c r="C104" s="205" t="s">
        <v>45</v>
      </c>
      <c r="D104" s="122">
        <v>3.6416666666666671</v>
      </c>
      <c r="E104" s="122">
        <v>3.6333333333333333</v>
      </c>
      <c r="F104" s="122">
        <v>4.0333333333333341</v>
      </c>
      <c r="G104" s="122">
        <v>4.2</v>
      </c>
      <c r="H104" s="250">
        <v>4.3</v>
      </c>
      <c r="I104" s="123">
        <v>-3.698</v>
      </c>
      <c r="J104" s="123">
        <v>-7.1630000000000003</v>
      </c>
      <c r="K104" s="123">
        <v>-7.2619999999999996</v>
      </c>
      <c r="L104" s="123">
        <v>-6.3598432208572362</v>
      </c>
      <c r="M104" s="187">
        <v>-7.1489066051920265</v>
      </c>
      <c r="N104" s="40">
        <v>-6.8939892926496178</v>
      </c>
      <c r="O104" s="118">
        <v>118.806</v>
      </c>
      <c r="P104" s="118">
        <v>118.998</v>
      </c>
      <c r="Q104" s="118">
        <v>120.786</v>
      </c>
      <c r="R104" s="118">
        <v>122.45290398511227</v>
      </c>
      <c r="S104" s="118">
        <v>124.19883484479011</v>
      </c>
      <c r="T104" s="214">
        <v>132.88619865142283</v>
      </c>
      <c r="U104" s="120"/>
      <c r="V104" s="95"/>
      <c r="W104" s="95"/>
      <c r="X104" s="95"/>
      <c r="AC104" s="6"/>
      <c r="AD104" s="6"/>
      <c r="AE104" s="6"/>
      <c r="AK104" s="13"/>
      <c r="AL104" s="6"/>
      <c r="AM104" s="6"/>
      <c r="AS104" s="13"/>
      <c r="AT104" s="6"/>
      <c r="AU104" s="6"/>
      <c r="BB104" s="6"/>
      <c r="BC104" s="6"/>
    </row>
    <row r="105" spans="2:55" ht="13.5">
      <c r="B105" s="108"/>
      <c r="C105" s="205" t="s">
        <v>69</v>
      </c>
      <c r="D105" s="122">
        <v>5.583333333333333</v>
      </c>
      <c r="E105" s="122">
        <v>5.2166666666666668</v>
      </c>
      <c r="F105" s="122">
        <v>5.1166666666666663</v>
      </c>
      <c r="G105" s="122">
        <v>5.2</v>
      </c>
      <c r="H105" s="250">
        <v>5.2</v>
      </c>
      <c r="I105" s="123">
        <v>-7.319</v>
      </c>
      <c r="J105" s="123">
        <v>-6.7080000000000002</v>
      </c>
      <c r="K105" s="123">
        <v>-7.3440000000000003</v>
      </c>
      <c r="L105" s="123">
        <v>-8.3816962522840406</v>
      </c>
      <c r="M105" s="187">
        <v>-8.2201461382458998</v>
      </c>
      <c r="N105" s="40">
        <v>-8.2316907524177445</v>
      </c>
      <c r="O105" s="118">
        <v>75.453000000000003</v>
      </c>
      <c r="P105" s="118">
        <v>82.013999999999996</v>
      </c>
      <c r="Q105" s="118">
        <v>88.326999999999998</v>
      </c>
      <c r="R105" s="118">
        <v>97.608202066471478</v>
      </c>
      <c r="S105" s="118">
        <v>104.85320866902988</v>
      </c>
      <c r="T105" s="214">
        <v>121.89824208150382</v>
      </c>
      <c r="U105" s="120"/>
      <c r="V105" s="95"/>
      <c r="W105" s="95"/>
      <c r="X105" s="95"/>
      <c r="AC105" s="6"/>
      <c r="AD105" s="6"/>
      <c r="AE105" s="6"/>
      <c r="AK105" s="13"/>
      <c r="AL105" s="6"/>
      <c r="AM105" s="6"/>
      <c r="AS105" s="13"/>
      <c r="AT105" s="6"/>
      <c r="AU105" s="6"/>
      <c r="BB105" s="6"/>
      <c r="BC105" s="6"/>
    </row>
    <row r="106" spans="2:55">
      <c r="B106" s="209"/>
      <c r="C106" s="208" t="s">
        <v>56</v>
      </c>
      <c r="D106" s="77">
        <v>2.5916666666666668</v>
      </c>
      <c r="E106" s="77">
        <v>2.5750000000000006</v>
      </c>
      <c r="F106" s="77">
        <v>2.5333333333333332</v>
      </c>
      <c r="G106" s="77">
        <v>2.5</v>
      </c>
      <c r="H106" s="252">
        <v>2.5</v>
      </c>
      <c r="I106" s="30">
        <v>-4.2430000000000003</v>
      </c>
      <c r="J106" s="30">
        <v>-2.2610000000000001</v>
      </c>
      <c r="K106" s="30">
        <v>-2.48</v>
      </c>
      <c r="L106" s="30">
        <v>-3.0470654546164289</v>
      </c>
      <c r="M106" s="188">
        <v>-3.2242454171682411</v>
      </c>
      <c r="N106" s="41">
        <v>-5.340971824414547</v>
      </c>
      <c r="O106" s="94">
        <v>248.309</v>
      </c>
      <c r="P106" s="94">
        <v>239.971</v>
      </c>
      <c r="Q106" s="94">
        <v>236.66</v>
      </c>
      <c r="R106" s="94">
        <v>233.69624386950446</v>
      </c>
      <c r="S106" s="94">
        <v>232.28798934673307</v>
      </c>
      <c r="T106" s="215">
        <v>231.07033620196142</v>
      </c>
      <c r="U106" s="120"/>
      <c r="V106" s="95"/>
      <c r="W106" s="95"/>
      <c r="X106" s="95"/>
      <c r="AC106" s="6"/>
      <c r="AD106" s="6"/>
      <c r="AE106" s="6"/>
      <c r="AK106" s="13"/>
      <c r="AL106" s="6"/>
      <c r="AM106" s="6"/>
      <c r="AS106" s="13"/>
      <c r="AT106" s="6"/>
      <c r="AU106" s="6"/>
      <c r="BB106" s="6"/>
      <c r="BC106" s="6"/>
    </row>
    <row r="107" spans="2:55" ht="12.65" hidden="1" customHeight="1">
      <c r="B107" s="209"/>
      <c r="C107" s="208" t="s">
        <v>47</v>
      </c>
      <c r="D107" s="77">
        <v>3.7666666666666671</v>
      </c>
      <c r="E107" s="77">
        <v>3.4583333333333335</v>
      </c>
      <c r="F107" s="77" t="s">
        <v>79</v>
      </c>
      <c r="G107" s="77" t="s">
        <v>79</v>
      </c>
      <c r="H107" s="252" t="s">
        <v>79</v>
      </c>
      <c r="I107" s="30">
        <v>0.44300000000000006</v>
      </c>
      <c r="J107" s="30">
        <v>-4.8380000000000001</v>
      </c>
      <c r="K107" s="30">
        <v>-6.8637699415891458</v>
      </c>
      <c r="L107" s="30">
        <v>-5.4868372942472661</v>
      </c>
      <c r="M107" s="188">
        <v>-4.3874887380933796</v>
      </c>
      <c r="N107" s="41">
        <v>-4.384060510236738</v>
      </c>
      <c r="O107" s="94">
        <v>60.47</v>
      </c>
      <c r="P107" s="94">
        <v>61.613999999999997</v>
      </c>
      <c r="Q107" s="94">
        <v>69</v>
      </c>
      <c r="R107" s="94">
        <v>70.465555530135774</v>
      </c>
      <c r="S107" s="94">
        <v>70.0699389927168</v>
      </c>
      <c r="T107" s="215">
        <v>71.318013089359539</v>
      </c>
      <c r="U107" s="120"/>
      <c r="V107" s="95"/>
      <c r="W107" s="95"/>
      <c r="X107" s="95"/>
      <c r="AC107" s="6"/>
      <c r="AD107" s="6"/>
      <c r="AE107" s="6"/>
      <c r="AK107" s="13"/>
      <c r="AL107" s="6"/>
      <c r="AM107" s="6"/>
      <c r="AS107" s="13"/>
      <c r="AT107" s="6"/>
      <c r="AU107" s="6"/>
      <c r="BB107" s="6"/>
      <c r="BC107" s="6"/>
    </row>
    <row r="108" spans="2:55" ht="12.65" hidden="1" customHeight="1">
      <c r="B108" s="163" t="s">
        <v>48</v>
      </c>
      <c r="C108" s="162"/>
      <c r="D108" s="122"/>
      <c r="E108" s="122"/>
      <c r="F108" s="122"/>
      <c r="G108" s="122"/>
      <c r="H108" s="250"/>
      <c r="I108" s="123"/>
      <c r="J108" s="123"/>
      <c r="K108" s="123"/>
      <c r="L108" s="123"/>
      <c r="M108" s="187"/>
      <c r="N108" s="40"/>
      <c r="O108" s="118"/>
      <c r="P108" s="118"/>
      <c r="Q108" s="118"/>
      <c r="R108" s="118"/>
      <c r="S108" s="118"/>
      <c r="T108" s="214"/>
      <c r="U108" s="120"/>
      <c r="V108" s="95"/>
      <c r="W108" s="95"/>
      <c r="X108" s="95"/>
      <c r="AC108" s="6"/>
      <c r="AD108" s="6"/>
      <c r="AE108" s="6"/>
      <c r="AK108" s="13"/>
      <c r="AL108" s="6"/>
      <c r="AM108" s="6"/>
      <c r="AS108" s="13"/>
      <c r="AT108" s="6"/>
      <c r="AU108" s="6"/>
      <c r="BB108" s="6"/>
      <c r="BC108" s="6"/>
    </row>
    <row r="109" spans="2:55" ht="12.65" hidden="1" customHeight="1">
      <c r="B109" s="209"/>
      <c r="C109" s="205" t="s">
        <v>49</v>
      </c>
      <c r="D109" s="77">
        <v>7.7999156666666662</v>
      </c>
      <c r="E109" s="77">
        <v>8.6417324999999998</v>
      </c>
      <c r="F109" s="77">
        <v>8.5006483333333325</v>
      </c>
      <c r="G109" s="77">
        <v>8.6</v>
      </c>
      <c r="H109" s="252">
        <v>8.6</v>
      </c>
      <c r="I109" s="30">
        <v>1.36</v>
      </c>
      <c r="J109" s="30">
        <v>-2.2730000000000001</v>
      </c>
      <c r="K109" s="30">
        <v>-2.7389999999999999</v>
      </c>
      <c r="L109" s="30">
        <v>-1.6953292092783399</v>
      </c>
      <c r="M109" s="188">
        <v>-0.56254659632169668</v>
      </c>
      <c r="N109" s="41">
        <v>-0.35271366925214842</v>
      </c>
      <c r="O109" s="94">
        <v>37.906999999999996</v>
      </c>
      <c r="P109" s="94">
        <v>39.414999999999999</v>
      </c>
      <c r="Q109" s="94">
        <v>41.981000000000002</v>
      </c>
      <c r="R109" s="94">
        <v>42.444396635200114</v>
      </c>
      <c r="S109" s="94">
        <v>43.297228736706266</v>
      </c>
      <c r="T109" s="215">
        <v>46.771089856229594</v>
      </c>
      <c r="U109" s="120"/>
      <c r="V109" s="95"/>
      <c r="W109" s="95"/>
      <c r="X109" s="95"/>
      <c r="AC109" s="6"/>
      <c r="AD109" s="6"/>
      <c r="AE109" s="6"/>
      <c r="AK109" s="13"/>
      <c r="AL109" s="6"/>
      <c r="AM109" s="6"/>
      <c r="AS109" s="13"/>
      <c r="AT109" s="6"/>
      <c r="AU109" s="6"/>
      <c r="BB109" s="6"/>
      <c r="BC109" s="6"/>
    </row>
    <row r="110" spans="2:55">
      <c r="B110" s="163" t="s">
        <v>50</v>
      </c>
      <c r="C110" s="178"/>
      <c r="D110" s="122"/>
      <c r="E110" s="122"/>
      <c r="F110" s="122"/>
      <c r="G110" s="122"/>
      <c r="H110" s="250"/>
      <c r="I110" s="123"/>
      <c r="J110" s="123"/>
      <c r="K110" s="123"/>
      <c r="L110" s="123"/>
      <c r="M110" s="187"/>
      <c r="N110" s="40"/>
      <c r="O110" s="118"/>
      <c r="P110" s="118"/>
      <c r="Q110" s="118"/>
      <c r="R110" s="118"/>
      <c r="S110" s="118"/>
      <c r="T110" s="214"/>
      <c r="U110" s="120"/>
      <c r="V110" s="95"/>
      <c r="W110" s="95"/>
      <c r="X110" s="95"/>
      <c r="AC110" s="6"/>
      <c r="AD110" s="6"/>
      <c r="AE110" s="6"/>
      <c r="AK110" s="13"/>
      <c r="AL110" s="6"/>
      <c r="AM110" s="6"/>
      <c r="AS110" s="13"/>
      <c r="AT110" s="6"/>
      <c r="AU110" s="6"/>
      <c r="BB110" s="6"/>
      <c r="BC110" s="6"/>
    </row>
    <row r="111" spans="2:55">
      <c r="B111" s="19"/>
      <c r="C111" s="162" t="s">
        <v>51</v>
      </c>
      <c r="D111" s="122">
        <v>33.499999999999993</v>
      </c>
      <c r="E111" s="122">
        <v>32.375</v>
      </c>
      <c r="F111" s="122">
        <v>32.599999999999994</v>
      </c>
      <c r="G111" s="122">
        <v>33</v>
      </c>
      <c r="H111" s="250">
        <v>33</v>
      </c>
      <c r="I111" s="123">
        <v>-4.2560000000000002</v>
      </c>
      <c r="J111" s="123">
        <v>-5.4489999999999998</v>
      </c>
      <c r="K111" s="123">
        <v>-6.0540000000000003</v>
      </c>
      <c r="L111" s="123">
        <v>-5.7707232176912919</v>
      </c>
      <c r="M111" s="187">
        <v>-5.7402274299036558</v>
      </c>
      <c r="N111" s="40">
        <v>-5.398106307212772</v>
      </c>
      <c r="O111" s="118">
        <v>70.831999999999994</v>
      </c>
      <c r="P111" s="118">
        <v>73.363</v>
      </c>
      <c r="Q111" s="118">
        <v>76.355999999999995</v>
      </c>
      <c r="R111" s="118">
        <v>78.630147444195273</v>
      </c>
      <c r="S111" s="118">
        <v>80.461186636960605</v>
      </c>
      <c r="T111" s="214">
        <v>87.438905832419863</v>
      </c>
      <c r="U111" s="120"/>
      <c r="V111" s="95"/>
      <c r="W111" s="95"/>
      <c r="X111" s="95"/>
      <c r="AC111" s="6"/>
      <c r="AD111" s="6"/>
      <c r="AE111" s="6"/>
      <c r="AK111" s="13"/>
      <c r="AL111" s="6"/>
      <c r="AM111" s="6"/>
      <c r="AS111" s="13"/>
      <c r="AT111" s="6"/>
      <c r="AU111" s="6"/>
      <c r="BB111" s="6"/>
      <c r="BC111" s="6"/>
    </row>
    <row r="112" spans="2:55" ht="12.65" customHeight="1">
      <c r="B112" s="283"/>
      <c r="C112" s="284" t="s">
        <v>64</v>
      </c>
      <c r="D112" s="77">
        <v>11.900000000000004</v>
      </c>
      <c r="E112" s="77">
        <v>12.950000000000001</v>
      </c>
      <c r="F112" s="77">
        <v>13.424999999999999</v>
      </c>
      <c r="G112" s="77">
        <v>12.5</v>
      </c>
      <c r="H112" s="252">
        <v>12.7</v>
      </c>
      <c r="I112" s="30">
        <v>-5.3780000000000001</v>
      </c>
      <c r="J112" s="30">
        <v>-4.4560000000000004</v>
      </c>
      <c r="K112" s="30">
        <v>-4.0549999999999997</v>
      </c>
      <c r="L112" s="30">
        <v>-3.8932322047521373</v>
      </c>
      <c r="M112" s="188">
        <v>-3.5092133269460293</v>
      </c>
      <c r="N112" s="41">
        <v>-3.2136279047993326</v>
      </c>
      <c r="O112" s="94">
        <v>71.531999999999996</v>
      </c>
      <c r="P112" s="94">
        <v>69.474999999999994</v>
      </c>
      <c r="Q112" s="94">
        <v>70.028000000000006</v>
      </c>
      <c r="R112" s="94">
        <v>69.003986345119642</v>
      </c>
      <c r="S112" s="94">
        <v>68.032338651061366</v>
      </c>
      <c r="T112" s="215">
        <v>66.698463459147888</v>
      </c>
      <c r="U112" s="120"/>
      <c r="V112" s="95"/>
      <c r="W112" s="95"/>
      <c r="X112" s="95"/>
      <c r="AC112" s="6"/>
    </row>
    <row r="113" spans="2:29" ht="12.65" hidden="1" customHeight="1">
      <c r="B113" s="19"/>
      <c r="C113" s="162" t="s">
        <v>145</v>
      </c>
      <c r="D113" s="122" t="s">
        <v>79</v>
      </c>
      <c r="E113" s="122" t="s">
        <v>79</v>
      </c>
      <c r="F113" s="122" t="s">
        <v>79</v>
      </c>
      <c r="G113" s="122" t="s">
        <v>79</v>
      </c>
      <c r="H113" s="250" t="s">
        <v>79</v>
      </c>
      <c r="I113" s="123">
        <v>-6.74</v>
      </c>
      <c r="J113" s="123">
        <v>-5.194</v>
      </c>
      <c r="K113" s="123">
        <v>-3.9649999999999999</v>
      </c>
      <c r="L113" s="123">
        <v>-3.7345962413317206</v>
      </c>
      <c r="M113" s="187">
        <v>-3.4948981776471877</v>
      </c>
      <c r="N113" s="40">
        <v>-3.2520849762585708</v>
      </c>
      <c r="O113" s="118">
        <v>56.034999999999997</v>
      </c>
      <c r="P113" s="118">
        <v>57.527999999999999</v>
      </c>
      <c r="Q113" s="118">
        <v>59.253</v>
      </c>
      <c r="R113" s="118">
        <v>58.829000000000001</v>
      </c>
      <c r="S113" s="118">
        <v>57.617801219624717</v>
      </c>
      <c r="T113" s="214">
        <v>52.960896571915093</v>
      </c>
      <c r="U113" s="120"/>
      <c r="V113" s="95"/>
      <c r="W113" s="95"/>
      <c r="X113" s="95"/>
      <c r="AC113" s="6"/>
    </row>
    <row r="114" spans="2:29" ht="13" thickBot="1">
      <c r="B114" s="216" t="s">
        <v>52</v>
      </c>
      <c r="C114" s="217"/>
      <c r="D114" s="96"/>
      <c r="E114" s="96"/>
      <c r="F114" s="96"/>
      <c r="G114" s="96"/>
      <c r="H114" s="97"/>
      <c r="I114" s="129"/>
      <c r="J114" s="129"/>
      <c r="K114" s="129"/>
      <c r="L114" s="129"/>
      <c r="M114" s="189"/>
      <c r="N114" s="130"/>
      <c r="O114" s="98"/>
      <c r="P114" s="98"/>
      <c r="Q114" s="98"/>
      <c r="R114" s="98"/>
      <c r="S114" s="98"/>
      <c r="T114" s="218"/>
      <c r="U114" s="120"/>
      <c r="V114" s="95"/>
      <c r="W114" s="95"/>
      <c r="X114" s="95"/>
      <c r="AC114" s="6"/>
    </row>
    <row r="115" spans="2:29" ht="6.25" customHeight="1">
      <c r="H115" s="131"/>
      <c r="K115" s="20"/>
      <c r="L115" s="20"/>
      <c r="AA115" s="4"/>
    </row>
    <row r="116" spans="2:29">
      <c r="B116" s="153" t="s">
        <v>57</v>
      </c>
      <c r="C116" s="159"/>
      <c r="D116" s="159"/>
      <c r="E116" s="159"/>
      <c r="F116" s="159"/>
      <c r="G116" s="159"/>
      <c r="H116" s="159"/>
      <c r="I116" s="159"/>
      <c r="J116" s="159"/>
      <c r="K116" s="159"/>
      <c r="L116" s="153" t="s">
        <v>63</v>
      </c>
      <c r="M116" s="153"/>
      <c r="N116" s="153"/>
      <c r="O116" s="153"/>
      <c r="P116" s="153"/>
      <c r="Q116" s="153"/>
      <c r="R116" s="153"/>
      <c r="S116" s="153"/>
      <c r="AA116" s="4"/>
    </row>
    <row r="117" spans="2:29">
      <c r="B117" s="160" t="s">
        <v>77</v>
      </c>
      <c r="C117" s="159"/>
      <c r="D117" s="159"/>
      <c r="E117" s="159"/>
      <c r="F117" s="159"/>
      <c r="G117" s="159"/>
      <c r="H117" s="159"/>
      <c r="I117" s="159"/>
      <c r="J117" s="159"/>
      <c r="K117" s="159"/>
      <c r="L117" s="160" t="s">
        <v>84</v>
      </c>
      <c r="M117" s="153"/>
      <c r="N117" s="153"/>
      <c r="O117" s="153"/>
      <c r="P117" s="153"/>
      <c r="Q117" s="153"/>
      <c r="R117" s="153"/>
      <c r="S117" s="153"/>
    </row>
    <row r="118" spans="2:29">
      <c r="B118" s="153" t="s">
        <v>157</v>
      </c>
      <c r="C118" s="153"/>
      <c r="D118" s="153"/>
      <c r="E118" s="153"/>
      <c r="F118" s="153"/>
      <c r="G118" s="153"/>
      <c r="H118" s="153"/>
      <c r="I118" s="153"/>
      <c r="J118" s="153"/>
      <c r="K118" s="153"/>
      <c r="L118" s="153"/>
      <c r="M118" s="153"/>
      <c r="N118" s="153"/>
      <c r="O118" s="153"/>
      <c r="P118" s="153"/>
      <c r="Q118" s="153"/>
      <c r="R118" s="153"/>
      <c r="S118" s="153"/>
    </row>
    <row r="119" spans="2:29" ht="14.5">
      <c r="B119" s="108"/>
      <c r="C119"/>
      <c r="D119"/>
      <c r="E119"/>
      <c r="F119"/>
      <c r="G119"/>
      <c r="H119"/>
      <c r="I119"/>
      <c r="J119"/>
      <c r="K119"/>
      <c r="L119"/>
    </row>
    <row r="120" spans="2:29" ht="14.5">
      <c r="C120"/>
      <c r="D120"/>
      <c r="E120"/>
      <c r="F120"/>
      <c r="G120"/>
      <c r="H120"/>
      <c r="I120"/>
      <c r="J120"/>
      <c r="K120"/>
      <c r="L120"/>
    </row>
    <row r="121" spans="2:29">
      <c r="C121" s="19"/>
      <c r="D121" s="19"/>
      <c r="E121" s="19"/>
      <c r="F121" s="18"/>
      <c r="G121" s="18"/>
      <c r="H121" s="19"/>
      <c r="I121" s="19"/>
      <c r="J121" s="19"/>
      <c r="K121" s="19"/>
      <c r="L121" s="19"/>
    </row>
    <row r="122" spans="2:29">
      <c r="C122" s="19"/>
      <c r="D122" s="19"/>
      <c r="E122" s="19"/>
      <c r="F122" s="18"/>
      <c r="G122" s="18"/>
      <c r="H122" s="19"/>
      <c r="I122" s="19"/>
      <c r="J122" s="19"/>
      <c r="K122" s="19"/>
      <c r="L122" s="19"/>
    </row>
    <row r="123" spans="2:29">
      <c r="C123" s="19"/>
      <c r="D123" s="19"/>
      <c r="E123" s="19"/>
      <c r="F123" s="18"/>
      <c r="G123" s="18"/>
      <c r="H123" s="19"/>
      <c r="I123" s="19"/>
      <c r="J123" s="19"/>
      <c r="K123" s="19"/>
      <c r="L123" s="19"/>
    </row>
    <row r="124" spans="2:29">
      <c r="C124" s="19"/>
      <c r="D124" s="19"/>
      <c r="E124" s="19"/>
      <c r="F124" s="18"/>
      <c r="G124" s="18"/>
      <c r="H124" s="19"/>
      <c r="I124" s="19"/>
      <c r="J124" s="19"/>
      <c r="K124" s="19"/>
      <c r="L124" s="19"/>
    </row>
    <row r="125" spans="2:29">
      <c r="C125" s="19"/>
      <c r="D125" s="19"/>
      <c r="E125" s="19"/>
      <c r="F125" s="18"/>
      <c r="G125" s="18"/>
      <c r="H125" s="19"/>
      <c r="I125" s="19"/>
      <c r="J125" s="19"/>
      <c r="K125" s="19"/>
      <c r="L125" s="19"/>
    </row>
    <row r="126" spans="2:29">
      <c r="C126" s="19"/>
      <c r="D126" s="19"/>
      <c r="E126" s="19"/>
      <c r="F126" s="18"/>
      <c r="G126" s="18"/>
      <c r="H126" s="19"/>
      <c r="I126" s="19"/>
      <c r="J126" s="19"/>
      <c r="K126" s="19"/>
      <c r="L126" s="19"/>
    </row>
  </sheetData>
  <mergeCells count="17">
    <mergeCell ref="BA2:BG2"/>
    <mergeCell ref="Q4:Q5"/>
    <mergeCell ref="S3:W3"/>
    <mergeCell ref="AS2:AY2"/>
    <mergeCell ref="O4:O5"/>
    <mergeCell ref="L3:R3"/>
    <mergeCell ref="AK2:AQ2"/>
    <mergeCell ref="AC2:AI2"/>
    <mergeCell ref="O62:T62"/>
    <mergeCell ref="G4:G5"/>
    <mergeCell ref="B62:C63"/>
    <mergeCell ref="D62:H62"/>
    <mergeCell ref="I62:N62"/>
    <mergeCell ref="B3:C5"/>
    <mergeCell ref="K4:K5"/>
    <mergeCell ref="D3:K3"/>
    <mergeCell ref="I4:I5"/>
  </mergeCells>
  <phoneticPr fontId="4" type="noConversion"/>
  <pageMargins left="0.7" right="0.7" top="0.75" bottom="0.75" header="0.3" footer="0.3"/>
  <pageSetup paperSize="9" scale="45" orientation="portrait" r:id="rId1"/>
  <headerFooter>
    <oddHeader>&amp;R&amp;"Calibri"&amp;10&amp;K0000FF Internal Document&amp;1#_x000D_</oddHeader>
  </headerFooter>
  <ignoredErrors>
    <ignoredError sqref="S47:T47" numberStoredAsText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30" operator="containsText" id="{08B5FE6E-0245-4550-8D92-227E3631737E}">
            <xm:f>NOT(ISERROR(SEARCH($AC$58,G6)))</xm:f>
            <xm:f>$AC$58</xm:f>
            <x14:dxf>
              <font>
                <color theme="6"/>
              </font>
            </x14:dxf>
          </x14:cfRule>
          <x14:cfRule type="containsText" priority="29" operator="containsText" id="{CA78EB89-17AE-4297-859C-1B003819248C}">
            <xm:f>NOT(ISERROR(SEARCH($AD$58,G6)))</xm:f>
            <xm:f>$AD$58</xm:f>
            <x14:dxf>
              <font>
                <color rgb="FFFF0000"/>
              </font>
            </x14:dxf>
          </x14:cfRule>
          <xm:sqref>G6:G26 I6:J26 AI6:AI55 AQ6:AQ55 G40:J43 G52:J55</xm:sqref>
        </x14:conditionalFormatting>
        <x14:conditionalFormatting xmlns:xm="http://schemas.microsoft.com/office/excel/2006/main">
          <x14:cfRule type="containsText" priority="27" operator="containsText" id="{6D38DEB6-1416-4D2F-8C5C-55E93FD8FB6E}">
            <xm:f>NOT(ISERROR(SEARCH($AD$58,G28)))</xm:f>
            <xm:f>$AD$58</xm:f>
            <x14:dxf>
              <font>
                <color rgb="FFFF0000"/>
              </font>
            </x14:dxf>
          </x14:cfRule>
          <x14:cfRule type="containsText" priority="28" operator="containsText" id="{EA24754F-9918-49C9-8705-827BC5225217}">
            <xm:f>NOT(ISERROR(SEARCH($AC$58,G28)))</xm:f>
            <xm:f>$AC$58</xm:f>
            <x14:dxf>
              <font>
                <color theme="6"/>
              </font>
            </x14:dxf>
          </x14:cfRule>
          <xm:sqref>G28:J32</xm:sqref>
        </x14:conditionalFormatting>
        <x14:conditionalFormatting xmlns:xm="http://schemas.microsoft.com/office/excel/2006/main">
          <x14:cfRule type="containsText" priority="26" operator="containsText" id="{212C430F-C653-40E1-ABBB-AD7C7118F16B}">
            <xm:f>NOT(ISERROR(SEARCH($AC$58,G34)))</xm:f>
            <xm:f>$AC$58</xm:f>
            <x14:dxf>
              <font>
                <color theme="6"/>
              </font>
            </x14:dxf>
          </x14:cfRule>
          <x14:cfRule type="containsText" priority="25" operator="containsText" id="{A9064DAA-AB75-4846-86BB-563FCA769E0F}">
            <xm:f>NOT(ISERROR(SEARCH($AD$58,G34)))</xm:f>
            <xm:f>$AD$58</xm:f>
            <x14:dxf>
              <font>
                <color rgb="FFFF0000"/>
              </font>
            </x14:dxf>
          </x14:cfRule>
          <xm:sqref>G34:J38</xm:sqref>
        </x14:conditionalFormatting>
        <x14:conditionalFormatting xmlns:xm="http://schemas.microsoft.com/office/excel/2006/main">
          <x14:cfRule type="containsText" priority="24" operator="containsText" id="{7CB7B88F-3E7D-4356-93F3-67A0053F73F0}">
            <xm:f>NOT(ISERROR(SEARCH($AC$58,G45)))</xm:f>
            <xm:f>$AC$58</xm:f>
            <x14:dxf>
              <font>
                <color theme="6"/>
              </font>
            </x14:dxf>
          </x14:cfRule>
          <x14:cfRule type="containsText" priority="23" operator="containsText" id="{19DF8CD3-1E65-4255-BDAF-8982EB50963B}">
            <xm:f>NOT(ISERROR(SEARCH($AD$58,G45)))</xm:f>
            <xm:f>$AD$58</xm:f>
            <x14:dxf>
              <font>
                <color rgb="FFFF0000"/>
              </font>
            </x14:dxf>
          </x14:cfRule>
          <xm:sqref>G45:J48</xm:sqref>
        </x14:conditionalFormatting>
        <x14:conditionalFormatting xmlns:xm="http://schemas.microsoft.com/office/excel/2006/main">
          <x14:cfRule type="containsText" priority="19" operator="containsText" id="{3E236A1A-8B16-4285-8CC5-EFBF141729B4}">
            <xm:f>NOT(ISERROR(SEARCH($AD$58,G50)))</xm:f>
            <xm:f>$AD$58</xm:f>
            <x14:dxf>
              <font>
                <color rgb="FFFF0000"/>
              </font>
            </x14:dxf>
          </x14:cfRule>
          <x14:cfRule type="containsText" priority="20" operator="containsText" id="{FE1C5FDB-71C5-43FF-B5AD-9DF34D8EFD16}">
            <xm:f>NOT(ISERROR(SEARCH($AC$58,G50)))</xm:f>
            <xm:f>$AC$58</xm:f>
            <x14:dxf>
              <font>
                <color theme="6"/>
              </font>
            </x14:dxf>
          </x14:cfRule>
          <xm:sqref>G50:J50</xm:sqref>
        </x14:conditionalFormatting>
        <x14:conditionalFormatting xmlns:xm="http://schemas.microsoft.com/office/excel/2006/main">
          <x14:cfRule type="containsText" priority="34" operator="containsText" id="{E7559AF1-2125-43D2-9860-E796817E5EE1}">
            <xm:f>NOT(ISERROR(SEARCH(#REF!,H56)))</xm:f>
            <xm:f>#REF!</xm:f>
            <x14:dxf>
              <font>
                <color rgb="FFFF0000"/>
              </font>
            </x14:dxf>
          </x14:cfRule>
          <x14:cfRule type="containsText" priority="33" operator="containsText" id="{2C7D4BB8-00AC-44F2-8F5D-8AB9C5A71C7C}">
            <xm:f>NOT(ISERROR(SEARCH(#REF!,H56)))</xm:f>
            <xm:f>#REF!</xm:f>
            <x14:dxf>
              <font>
                <color theme="6"/>
              </font>
            </x14:dxf>
          </x14:cfRule>
          <xm:sqref>H56</xm:sqref>
        </x14:conditionalFormatting>
        <x14:conditionalFormatting xmlns:xm="http://schemas.microsoft.com/office/excel/2006/main">
          <x14:cfRule type="containsText" priority="36" operator="containsText" id="{2FF6E23B-B201-49B0-8941-4A79DCECBBC7}">
            <xm:f>NOT(ISERROR(SEARCH(#REF!,J56)))</xm:f>
            <xm:f>#REF!</xm:f>
            <x14:dxf>
              <font>
                <color rgb="FF6E904F"/>
              </font>
            </x14:dxf>
          </x14:cfRule>
          <x14:cfRule type="containsText" priority="35" operator="containsText" id="{EABAA694-9505-48F3-A584-75D8B7C4F48D}">
            <xm:f>NOT(ISERROR(SEARCH(#REF!,J56)))</xm:f>
            <xm:f>#REF!</xm:f>
            <x14:dxf>
              <font>
                <color rgb="FFFF0000"/>
              </font>
            </x14:dxf>
          </x14:cfRule>
          <xm:sqref>J56</xm:sqref>
        </x14:conditionalFormatting>
        <x14:conditionalFormatting xmlns:xm="http://schemas.microsoft.com/office/excel/2006/main">
          <x14:cfRule type="containsText" priority="17" operator="containsText" id="{5CF1467F-F8AE-4D25-ABCD-10B44C3659B9}">
            <xm:f>NOT(ISERROR(SEARCH($AT$58,O6)))</xm:f>
            <xm:f>$AT$58</xm:f>
            <x14:dxf>
              <font>
                <color rgb="FFFF0000"/>
              </font>
            </x14:dxf>
          </x14:cfRule>
          <x14:cfRule type="containsText" priority="18" operator="containsText" id="{324A21D0-0253-4868-916F-1198AC1E58AA}">
            <xm:f>NOT(ISERROR(SEARCH($AS$58,O6)))</xm:f>
            <xm:f>$AS$58</xm:f>
            <x14:dxf>
              <font>
                <color theme="6"/>
              </font>
            </x14:dxf>
          </x14:cfRule>
          <xm:sqref>O6:R26 AY6:AY53 BG6:BG53 O40:R43 O52:R55 AY55 BG55</xm:sqref>
        </x14:conditionalFormatting>
        <x14:conditionalFormatting xmlns:xm="http://schemas.microsoft.com/office/excel/2006/main">
          <x14:cfRule type="containsText" priority="10" operator="containsText" id="{41DFF800-819B-4B48-B801-408917BD5799}">
            <xm:f>NOT(ISERROR(SEARCH($AS$58,O28)))</xm:f>
            <xm:f>$AS$58</xm:f>
            <x14:dxf>
              <font>
                <color theme="6"/>
              </font>
            </x14:dxf>
          </x14:cfRule>
          <x14:cfRule type="containsText" priority="9" operator="containsText" id="{5657BB64-C659-47B1-82D5-9306589D1C56}">
            <xm:f>NOT(ISERROR(SEARCH($AT$58,O28)))</xm:f>
            <xm:f>$AT$58</xm:f>
            <x14:dxf>
              <font>
                <color rgb="FFFF0000"/>
              </font>
            </x14:dxf>
          </x14:cfRule>
          <xm:sqref>O28:R32</xm:sqref>
        </x14:conditionalFormatting>
        <x14:conditionalFormatting xmlns:xm="http://schemas.microsoft.com/office/excel/2006/main">
          <x14:cfRule type="containsText" priority="7" operator="containsText" id="{A1281BA2-5FD9-425C-B7EB-27A0B3447A16}">
            <xm:f>NOT(ISERROR(SEARCH($AT$58,O34)))</xm:f>
            <xm:f>$AT$58</xm:f>
            <x14:dxf>
              <font>
                <color rgb="FFFF0000"/>
              </font>
            </x14:dxf>
          </x14:cfRule>
          <x14:cfRule type="containsText" priority="8" operator="containsText" id="{74DB1DD7-F727-49F4-9358-7806D4F651CD}">
            <xm:f>NOT(ISERROR(SEARCH($AS$58,O34)))</xm:f>
            <xm:f>$AS$58</xm:f>
            <x14:dxf>
              <font>
                <color theme="6"/>
              </font>
            </x14:dxf>
          </x14:cfRule>
          <xm:sqref>O34:R38</xm:sqref>
        </x14:conditionalFormatting>
        <x14:conditionalFormatting xmlns:xm="http://schemas.microsoft.com/office/excel/2006/main">
          <x14:cfRule type="containsText" priority="5" operator="containsText" id="{491C3633-F127-4D38-B0A9-1347408C359E}">
            <xm:f>NOT(ISERROR(SEARCH($AT$58,O45)))</xm:f>
            <xm:f>$AT$58</xm:f>
            <x14:dxf>
              <font>
                <color rgb="FFFF0000"/>
              </font>
            </x14:dxf>
          </x14:cfRule>
          <x14:cfRule type="containsText" priority="6" operator="containsText" id="{4C88B0D9-2395-4726-BD05-E3717535FC3E}">
            <xm:f>NOT(ISERROR(SEARCH($AS$58,O45)))</xm:f>
            <xm:f>$AS$58</xm:f>
            <x14:dxf>
              <font>
                <color theme="6"/>
              </font>
            </x14:dxf>
          </x14:cfRule>
          <xm:sqref>O45:R48</xm:sqref>
        </x14:conditionalFormatting>
        <x14:conditionalFormatting xmlns:xm="http://schemas.microsoft.com/office/excel/2006/main">
          <x14:cfRule type="containsText" priority="16" operator="containsText" id="{03EC1863-38A3-432C-851D-78F1707AA758}">
            <xm:f>NOT(ISERROR(SEARCH($AS$58,O50)))</xm:f>
            <xm:f>$AS$58</xm:f>
            <x14:dxf>
              <font>
                <color theme="6"/>
              </font>
            </x14:dxf>
          </x14:cfRule>
          <x14:cfRule type="containsText" priority="15" operator="containsText" id="{CA97408E-6C7C-45BF-8903-B0DF3F91CD7B}">
            <xm:f>NOT(ISERROR(SEARCH($AT$58,O50)))</xm:f>
            <xm:f>$AT$58</xm:f>
            <x14:dxf>
              <font>
                <color rgb="FFFF0000"/>
              </font>
            </x14:dxf>
          </x14:cfRule>
          <xm:sqref>O50:R50</xm:sqref>
        </x14:conditionalFormatting>
        <x14:conditionalFormatting xmlns:xm="http://schemas.microsoft.com/office/excel/2006/main">
          <x14:cfRule type="containsText" priority="31" operator="containsText" id="{D048D9C6-6DBF-498D-9C9F-C15617CFD22E}">
            <xm:f>NOT(ISERROR(SEARCH(#REF!,AC56)))</xm:f>
            <xm:f>#REF!</xm:f>
            <x14:dxf>
              <font>
                <color theme="6"/>
              </font>
            </x14:dxf>
          </x14:cfRule>
          <x14:cfRule type="containsText" priority="32" operator="containsText" id="{D8C6030E-8B63-4E4C-AA15-898B93AC2EA5}">
            <xm:f>NOT(ISERROR(SEARCH(#REF!,AC56)))</xm:f>
            <xm:f>#REF!</xm:f>
            <x14:dxf>
              <font>
                <color rgb="FFFF0000"/>
              </font>
            </x14:dxf>
          </x14:cfRule>
          <xm:sqref>AC56:AC57</xm:sqref>
        </x14:conditionalFormatting>
        <x14:conditionalFormatting xmlns:xm="http://schemas.microsoft.com/office/excel/2006/main">
          <x14:cfRule type="containsText" priority="14" operator="containsText" id="{4AE297B0-38F6-48B2-A7CB-992D0E6304E7}">
            <xm:f>NOT(ISERROR(SEARCH(#REF!,AK56)))</xm:f>
            <xm:f>#REF!</xm:f>
            <x14:dxf>
              <font>
                <color rgb="FFFF0000"/>
              </font>
            </x14:dxf>
          </x14:cfRule>
          <x14:cfRule type="containsText" priority="13" operator="containsText" id="{A63B2AA9-0D23-4BAF-BF6C-25B2FD4F165D}">
            <xm:f>NOT(ISERROR(SEARCH(#REF!,AK56)))</xm:f>
            <xm:f>#REF!</xm:f>
            <x14:dxf>
              <font>
                <color theme="6"/>
              </font>
            </x14:dxf>
          </x14:cfRule>
          <xm:sqref>AK56:AK57</xm:sqref>
        </x14:conditionalFormatting>
        <x14:conditionalFormatting xmlns:xm="http://schemas.microsoft.com/office/excel/2006/main">
          <x14:cfRule type="containsText" priority="21" operator="containsText" id="{B8F8E365-B1A4-4519-B09D-B852897636C4}">
            <xm:f>NOT(ISERROR(SEARCH(#REF!,AS56)))</xm:f>
            <xm:f>#REF!</xm:f>
            <x14:dxf>
              <font>
                <color theme="6"/>
              </font>
            </x14:dxf>
          </x14:cfRule>
          <x14:cfRule type="containsText" priority="22" operator="containsText" id="{EE08A27C-4F78-4EE9-8F60-0454D1EA0142}">
            <xm:f>NOT(ISERROR(SEARCH(#REF!,AS56)))</xm:f>
            <xm:f>#REF!</xm:f>
            <x14:dxf>
              <font>
                <color rgb="FFFF0000"/>
              </font>
            </x14:dxf>
          </x14:cfRule>
          <xm:sqref>AS56:AS57</xm:sqref>
        </x14:conditionalFormatting>
        <x14:conditionalFormatting xmlns:xm="http://schemas.microsoft.com/office/excel/2006/main">
          <x14:cfRule type="containsText" priority="3" operator="containsText" id="{D9E10C27-EA05-441A-8C0F-247F00BB54FB}">
            <xm:f>NOT(ISERROR(SEARCH($AD$58,AY54)))</xm:f>
            <xm:f>$AD$58</xm:f>
            <x14:dxf>
              <font>
                <color rgb="FFFF0000"/>
              </font>
            </x14:dxf>
          </x14:cfRule>
          <x14:cfRule type="containsText" priority="4" operator="containsText" id="{3ED2EE35-7CC9-4F90-A616-F02036E00B65}">
            <xm:f>NOT(ISERROR(SEARCH($AC$58,AY54)))</xm:f>
            <xm:f>$AC$58</xm:f>
            <x14:dxf>
              <font>
                <color theme="6"/>
              </font>
            </x14:dxf>
          </x14:cfRule>
          <xm:sqref>AY54</xm:sqref>
        </x14:conditionalFormatting>
        <x14:conditionalFormatting xmlns:xm="http://schemas.microsoft.com/office/excel/2006/main">
          <x14:cfRule type="containsText" priority="12" operator="containsText" id="{A3E7094F-4628-4E9F-B86D-5E3997B4988B}">
            <xm:f>NOT(ISERROR(SEARCH(#REF!,BA56)))</xm:f>
            <xm:f>#REF!</xm:f>
            <x14:dxf>
              <font>
                <color rgb="FFFF0000"/>
              </font>
            </x14:dxf>
          </x14:cfRule>
          <x14:cfRule type="containsText" priority="11" operator="containsText" id="{52EF86C7-3208-42EB-8F53-2DFD8099B8E9}">
            <xm:f>NOT(ISERROR(SEARCH(#REF!,BA56)))</xm:f>
            <xm:f>#REF!</xm:f>
            <x14:dxf>
              <font>
                <color theme="6"/>
              </font>
            </x14:dxf>
          </x14:cfRule>
          <xm:sqref>BA56:BA57</xm:sqref>
        </x14:conditionalFormatting>
        <x14:conditionalFormatting xmlns:xm="http://schemas.microsoft.com/office/excel/2006/main">
          <x14:cfRule type="containsText" priority="2" operator="containsText" id="{A3AAAFC8-B959-4CFD-82A7-D3EE685ED027}">
            <xm:f>NOT(ISERROR(SEARCH($AC$58,BG54)))</xm:f>
            <xm:f>$AC$58</xm:f>
            <x14:dxf>
              <font>
                <color theme="6"/>
              </font>
            </x14:dxf>
          </x14:cfRule>
          <x14:cfRule type="containsText" priority="1" operator="containsText" id="{B5F18DEA-CDBC-4D46-B27D-1D2ACFE61D94}">
            <xm:f>NOT(ISERROR(SEARCH($AD$58,BG54)))</xm:f>
            <xm:f>$AD$58</xm:f>
            <x14:dxf>
              <font>
                <color rgb="FFFF0000"/>
              </font>
            </x14:dxf>
          </x14:cfRule>
          <xm:sqref>BG54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8854D705DDB2C479AD54578F0798772" ma:contentTypeVersion="12" ma:contentTypeDescription="Create a new document." ma:contentTypeScope="" ma:versionID="8b4f069e6e5234cf3151a5e75a032255">
  <xsd:schema xmlns:xsd="http://www.w3.org/2001/XMLSchema" xmlns:xs="http://www.w3.org/2001/XMLSchema" xmlns:p="http://schemas.microsoft.com/office/2006/metadata/properties" xmlns:ns2="e37ec178-63aa-4ad3-bae1-2afa8ae05098" xmlns:ns3="cbdad47a-6ccb-4dc9-979a-7e478adfdfc4" targetNamespace="http://schemas.microsoft.com/office/2006/metadata/properties" ma:root="true" ma:fieldsID="0648526bbe8778b1c1639904efac0c70" ns2:_="" ns3:_="">
    <xsd:import namespace="e37ec178-63aa-4ad3-bae1-2afa8ae05098"/>
    <xsd:import namespace="cbdad47a-6ccb-4dc9-979a-7e478adfdfc4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7ec178-63aa-4ad3-bae1-2afa8ae05098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17" nillable="true" ma:displayName="Taxonomy Catch All Column" ma:hidden="true" ma:list="{27f083f5-970b-4143-8a90-e3ef5757e2ec}" ma:internalName="TaxCatchAll" ma:showField="CatchAllData" ma:web="e37ec178-63aa-4ad3-bae1-2afa8ae0509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dad47a-6ccb-4dc9-979a-7e478adfdfc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91cf50b7-f9cb-44d3-93c7-9c685eb473a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7ec178-63aa-4ad3-bae1-2afa8ae05098">4W5MQPNRQTZ3-1062698818-1724</_dlc_DocId>
    <_dlc_DocIdUrl xmlns="e37ec178-63aa-4ad3-bae1-2afa8ae05098">
      <Url>https://scopegroup.sharepoint.com/sites/ScopeData/_layouts/15/DocIdRedir.aspx?ID=4W5MQPNRQTZ3-1062698818-1724</Url>
      <Description>4W5MQPNRQTZ3-1062698818-1724</Description>
    </_dlc_DocIdUrl>
    <TaxCatchAll xmlns="e37ec178-63aa-4ad3-bae1-2afa8ae05098" xsi:nil="true"/>
    <lcf76f155ced4ddcb4097134ff3c332f xmlns="cbdad47a-6ccb-4dc9-979a-7e478adfdfc4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1BAA6D3-FD71-4A2E-B35D-A0EA047253A7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51E55CED-A470-408E-84B0-3F1877B618D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E6AF051-9443-4436-A285-8E037C6999B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37ec178-63aa-4ad3-bae1-2afa8ae05098"/>
    <ds:schemaRef ds:uri="cbdad47a-6ccb-4dc9-979a-7e478adfdfc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179ED0F6-E0F4-4CB7-B45F-A497CF4F55B2}">
  <ds:schemaRefs>
    <ds:schemaRef ds:uri="http://schemas.microsoft.com/office/2006/documentManagement/types"/>
    <ds:schemaRef ds:uri="http://purl.org/dc/terms/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00c22744-7020-411d-9dc9-5e161162b9df"/>
    <ds:schemaRef ds:uri="http://schemas.microsoft.com/office/2006/metadata/properties"/>
    <ds:schemaRef ds:uri="e37ec178-63aa-4ad3-bae1-2afa8ae05098"/>
    <ds:schemaRef ds:uri="http://www.w3.org/XML/1998/namespace"/>
    <ds:schemaRef ds:uri="http://purl.org/dc/elements/1.1/"/>
    <ds:schemaRef ds:uri="cbdad47a-6ccb-4dc9-979a-7e478adfdfc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Table 1</vt:lpstr>
      <vt:lpstr>Tables 2-3</vt:lpstr>
      <vt:lpstr>'Table 1'!Print_Area</vt:lpstr>
      <vt:lpstr>'Tables 2-3'!Print_Area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Dennis Shen</dc:creator>
  <cp:keywords/>
  <dc:description/>
  <cp:lastModifiedBy>Dennis Shen</cp:lastModifiedBy>
  <cp:revision/>
  <cp:lastPrinted>2023-09-22T11:11:37Z</cp:lastPrinted>
  <dcterms:created xsi:type="dcterms:W3CDTF">2019-04-23T13:12:32Z</dcterms:created>
  <dcterms:modified xsi:type="dcterms:W3CDTF">2025-06-20T07:50:27Z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0x01010018854D705DDB2C479AD54578F0798772</vt:lpwstr>
  </property>
  <property fmtid="{D5CDD505-2E9C-101B-9397-08002B2CF9AE}" pid="3" name="Order">
    <vt:r8>8062600</vt:r8>
  </property>
  <property fmtid="{D5CDD505-2E9C-101B-9397-08002B2CF9AE}" pid="4" name="_dlc_DocIdItemGuid">
    <vt:lpwstr>6cbd8387-dd29-47ea-95e6-075d99243cf7</vt:lpwstr>
  </property>
  <property fmtid="{D5CDD505-2E9C-101B-9397-08002B2CF9AE}" pid="5" name="MediaServiceImageTags">
    <vt:lpwstr/>
  </property>
  <property fmtid="{D5CDD505-2E9C-101B-9397-08002B2CF9AE}" pid="6" name="{A44787D4-0540-4523-9961-78E4036D8C6D}">
    <vt:lpwstr>{5293E5B6-534F-44D8-9C8A-71993F1309F4}</vt:lpwstr>
  </property>
  <property fmtid="{D5CDD505-2E9C-101B-9397-08002B2CF9AE}" pid="7" name="MSIP_Label_51356bcf-722f-489a-9d3a-771e1c16b065_Enabled">
    <vt:lpwstr>true</vt:lpwstr>
  </property>
  <property fmtid="{D5CDD505-2E9C-101B-9397-08002B2CF9AE}" pid="8" name="MSIP_Label_51356bcf-722f-489a-9d3a-771e1c16b065_SetDate">
    <vt:lpwstr>2023-01-09T10:40:41Z</vt:lpwstr>
  </property>
  <property fmtid="{D5CDD505-2E9C-101B-9397-08002B2CF9AE}" pid="9" name="MSIP_Label_51356bcf-722f-489a-9d3a-771e1c16b065_Method">
    <vt:lpwstr>Standard</vt:lpwstr>
  </property>
  <property fmtid="{D5CDD505-2E9C-101B-9397-08002B2CF9AE}" pid="10" name="MSIP_Label_51356bcf-722f-489a-9d3a-771e1c16b065_Name">
    <vt:lpwstr>Internal_SG_Test01</vt:lpwstr>
  </property>
  <property fmtid="{D5CDD505-2E9C-101B-9397-08002B2CF9AE}" pid="11" name="MSIP_Label_51356bcf-722f-489a-9d3a-771e1c16b065_SiteId">
    <vt:lpwstr>211c49c3-c442-4976-9bd4-c0fecdd6dfa9</vt:lpwstr>
  </property>
  <property fmtid="{D5CDD505-2E9C-101B-9397-08002B2CF9AE}" pid="12" name="MSIP_Label_51356bcf-722f-489a-9d3a-771e1c16b065_ActionId">
    <vt:lpwstr>563c99e8-0768-40da-ba03-7d796090690d</vt:lpwstr>
  </property>
  <property fmtid="{D5CDD505-2E9C-101B-9397-08002B2CF9AE}" pid="13" name="MSIP_Label_51356bcf-722f-489a-9d3a-771e1c16b065_ContentBits">
    <vt:lpwstr>1</vt:lpwstr>
  </property>
</Properties>
</file>